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БЮДЖЕТА'!$A$9:$AA$499</definedName>
    <definedName name="_xlnm.Print_Titles" localSheetId="1">'БЕЗ УЧЕТА СЧЕТОВ БЮДЖЕТА'!$9:$9</definedName>
    <definedName name="_xlnm.Print_Area" localSheetId="1">'БЕЗ УЧЕТА СЧЕТОВ БЮДЖЕТА'!$A$1:$AA$501</definedName>
  </definedNames>
  <calcPr fullCalcOnLoad="1"/>
</workbook>
</file>

<file path=xl/sharedStrings.xml><?xml version="1.0" encoding="utf-8"?>
<sst xmlns="http://schemas.openxmlformats.org/spreadsheetml/2006/main" count="1993" uniqueCount="416">
  <si>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</si>
  <si>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</si>
  <si>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</si>
  <si>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</si>
  <si>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</si>
  <si>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</si>
  <si>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</si>
  <si>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</si>
  <si>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</si>
  <si>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</si>
  <si>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</si>
  <si>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</si>
  <si>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</si>
  <si>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</si>
  <si>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</si>
  <si>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</si>
  <si>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</si>
  <si>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</si>
  <si>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</si>
  <si>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</si>
  <si>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</si>
  <si>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</si>
  <si>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</si>
  <si>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</si>
  <si>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</si>
  <si>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</si>
  <si>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</si>
  <si>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</si>
  <si>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</si>
  <si>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</si>
  <si>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</si>
  <si>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</si>
  <si>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</si>
  <si>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</si>
  <si>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</si>
  <si>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</si>
  <si>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</si>
  <si>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</si>
  <si>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</si>
  <si>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</si>
  <si>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</si>
  <si>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</si>
  <si>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</si>
  <si>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</si>
  <si>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</si>
  <si>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</si>
  <si>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</si>
  <si>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</si>
  <si>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</si>
  <si>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</si>
  <si>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</si>
  <si>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</si>
  <si>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</si>
  <si>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</si>
  <si>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</si>
  <si>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</si>
  <si>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</si>
  <si>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</si>
  <si>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</si>
  <si>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</si>
  <si>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</si>
  <si>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</si>
  <si>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</si>
  <si>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</si>
  <si>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</si>
  <si>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</si>
  <si>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</si>
  <si>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</si>
  <si>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</si>
  <si>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</si>
  <si>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</si>
  <si>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</si>
  <si>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</si>
  <si>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</si>
  <si>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</si>
  <si>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</si>
  <si>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</si>
  <si>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</si>
  <si>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</si>
  <si>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</si>
  <si>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</si>
  <si>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</si>
  <si>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</si>
  <si>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</si>
  <si>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</si>
  <si>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</si>
  <si>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</si>
  <si>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</si>
  <si>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</si>
  <si>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</si>
  <si>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</si>
  <si>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</si>
  <si>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</si>
  <si>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</si>
  <si>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</si>
  <si>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</si>
  <si>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</si>
  <si>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</si>
  <si>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</si>
  <si>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</si>
  <si>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</si>
  <si>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</si>
  <si>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</si>
  <si>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</si>
  <si>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</si>
  <si>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</si>
  <si>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</si>
  <si>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</si>
  <si>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</si>
  <si>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</si>
  <si>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</si>
  <si>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</si>
  <si>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</si>
  <si>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</si>
  <si>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</si>
  <si>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</si>
  <si>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</si>
  <si>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</si>
  <si>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</si>
  <si>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</si>
  <si>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</si>
  <si>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</si>
  <si>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</si>
  <si>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</si>
  <si>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</si>
  <si>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</si>
  <si>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</si>
  <si>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</si>
  <si>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</si>
  <si>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</si>
  <si>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</si>
  <si>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</si>
  <si>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</si>
  <si>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</si>
  <si>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</si>
  <si>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</si>
  <si>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</si>
  <si>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</si>
  <si>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</si>
  <si>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</si>
  <si>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</si>
  <si>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</si>
  <si>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</si>
  <si>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</si>
  <si>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</si>
  <si>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</si>
  <si>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</si>
  <si>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</si>
  <si>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</si>
  <si>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</si>
  <si>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</si>
  <si>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</si>
  <si>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</si>
  <si>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</si>
  <si>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</si>
  <si>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</si>
  <si>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</si>
  <si>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</si>
  <si>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</si>
  <si>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</si>
  <si>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</si>
  <si>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</si>
  <si>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</si>
  <si>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</si>
  <si>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</si>
  <si>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</si>
  <si>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</si>
  <si>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</si>
  <si>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</si>
  <si>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</si>
  <si>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</si>
  <si>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</si>
  <si>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</si>
  <si>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</si>
  <si>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</si>
  <si>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</si>
  <si>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</si>
  <si>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</si>
  <si>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</si>
  <si>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</si>
  <si>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</si>
  <si>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</si>
  <si>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</si>
  <si>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</si>
  <si>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</si>
  <si>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</si>
  <si>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</si>
  <si>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</si>
  <si>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</si>
  <si>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</si>
  <si>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</si>
  <si>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</si>
  <si>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</si>
  <si>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</si>
  <si>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</si>
  <si>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</si>
  <si>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</si>
  <si>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</si>
  <si>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</si>
  <si>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</si>
  <si>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</si>
  <si>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</si>
  <si>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</si>
  <si>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</si>
  <si>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</si>
  <si>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</si>
  <si>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</si>
  <si>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</si>
  <si>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</si>
  <si>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</si>
  <si>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</si>
  <si>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</si>
  <si>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</si>
  <si>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</si>
  <si>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</si>
  <si>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</si>
  <si>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</si>
  <si>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</si>
  <si>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</si>
  <si>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</si>
  <si>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</si>
  <si>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</si>
  <si>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</si>
  <si>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</si>
  <si>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</si>
  <si>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</si>
  <si>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</si>
  <si>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</si>
  <si>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</si>
  <si>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</si>
  <si>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</si>
  <si>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</si>
  <si>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</si>
  <si>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</si>
  <si>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</si>
  <si>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</si>
  <si>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</si>
  <si>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</si>
  <si>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</si>
  <si>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</si>
  <si>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</si>
  <si>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</si>
  <si>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</si>
  <si>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</si>
  <si>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</si>
  <si>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</si>
  <si>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</si>
  <si>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</si>
  <si>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</si>
  <si>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</si>
  <si>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</si>
  <si>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</si>
  <si>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</si>
  <si>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</si>
  <si>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</si>
  <si>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</si>
  <si>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</si>
  <si>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</si>
  <si>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</si>
  <si>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</si>
  <si>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</si>
  <si>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</si>
  <si>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</si>
  <si>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</si>
  <si>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</si>
  <si>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</si>
  <si>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</si>
  <si>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</si>
  <si>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</si>
  <si>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</si>
  <si>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</si>
  <si>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</si>
  <si>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</si>
  <si>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</si>
  <si>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</si>
  <si>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</si>
  <si>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</si>
  <si>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</si>
  <si>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</si>
  <si>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</si>
  <si>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</si>
  <si>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</si>
  <si>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</si>
  <si>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</si>
  <si>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</si>
  <si>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</si>
  <si>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</si>
  <si>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</si>
  <si>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</si>
  <si>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</si>
  <si>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</si>
  <si>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</si>
  <si>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</si>
  <si>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</si>
  <si>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</si>
  <si>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</si>
  <si>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</si>
  <si>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</si>
  <si>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</si>
  <si>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</si>
  <si>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</si>
  <si>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</si>
  <si>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</si>
  <si>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</si>
  <si>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</si>
  <si>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</si>
  <si>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</si>
  <si>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</si>
  <si>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</si>
  <si>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</si>
  <si>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</si>
  <si>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</si>
  <si>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</si>
  <si>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</si>
  <si>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</si>
  <si>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</si>
  <si>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</si>
  <si>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</si>
  <si>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</si>
  <si>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</si>
  <si>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</si>
  <si>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</si>
  <si>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</si>
  <si>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</si>
  <si>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</si>
  <si>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</si>
  <si>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</si>
  <si>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</si>
  <si>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</si>
  <si>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</si>
  <si>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</si>
  <si>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</si>
  <si>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</si>
  <si>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</si>
  <si>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</si>
  <si>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</si>
  <si>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</si>
  <si>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</si>
  <si>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</si>
  <si>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</si>
  <si>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</si>
  <si>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</si>
  <si>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</si>
  <si>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</si>
  <si>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</si>
  <si>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</si>
  <si>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</si>
  <si>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</si>
  <si>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</si>
  <si>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</si>
  <si>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</si>
  <si>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</si>
  <si>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</si>
  <si>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</si>
  <si>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</si>
  <si>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</si>
  <si>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</si>
  <si>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</si>
  <si>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</si>
  <si>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</si>
  <si>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</si>
  <si>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</si>
  <si>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</si>
  <si>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</si>
  <si>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</si>
  <si>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</si>
  <si>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</si>
  <si>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</si>
  <si>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</si>
  <si>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</si>
  <si>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</si>
  <si>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</si>
  <si>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</si>
  <si>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</si>
  <si>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</si>
  <si>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</si>
  <si>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</si>
  <si>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</si>
  <si>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</si>
  <si>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</si>
  <si>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</si>
  <si>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</si>
  <si>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</si>
  <si>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районного бюджета на 2017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</si>
  <si>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</si>
  <si>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</si>
  <si>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</si>
  <si>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</si>
  <si>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</si>
  <si>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</si>
  <si>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</si>
  <si>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</si>
  <si>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</si>
  <si>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</si>
  <si>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0500001610</t>
  </si>
  <si>
    <t>Мероприятия районных бюджетных муниципальных учреждений по созданию доступной среды для инвалидов</t>
  </si>
  <si>
    <t>МДС"Доступная среда для инвалидов Михайловского муницпального района на 2016-2018 годы "</t>
  </si>
  <si>
    <t>03100R5200</t>
  </si>
  <si>
    <t>Строительство (реконструкция) зданий муниципальных общеобразовательных организаций</t>
  </si>
  <si>
    <t>08000L0645</t>
  </si>
  <si>
    <t>812</t>
  </si>
  <si>
    <t>08000R0645</t>
  </si>
  <si>
    <t>22000S2070</t>
  </si>
  <si>
    <t>05000L0270</t>
  </si>
  <si>
    <t>01000L0200</t>
  </si>
  <si>
    <t>9990054850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</si>
  <si>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</si>
  <si>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</si>
  <si>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</si>
  <si>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03400L0270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</si>
  <si>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</si>
  <si>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</si>
  <si>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Исполнено</t>
  </si>
  <si>
    <t xml:space="preserve"> % Исполнения</t>
  </si>
  <si>
    <t>Приложение 3 к решению Думы</t>
  </si>
  <si>
    <t>района № 204 от 24.08.2017г.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</si>
</sst>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A3D5E1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20" xfId="0" applyNumberFormat="1" applyFont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center" vertical="center" wrapText="1"/>
    </xf>
    <xf numFmtId="168" fontId="10" fillId="33" borderId="22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4" borderId="23" xfId="0" applyNumberFormat="1" applyFont="1" applyFill="1" applyBorder="1" applyAlignment="1">
      <alignment horizontal="center" vertical="center" wrapTex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9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0" fontId="2" fillId="38" borderId="14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/>
    </xf>
    <xf numFmtId="0" fontId="10" fillId="39" borderId="24" xfId="0" applyFont="1" applyFill="1" applyBorder="1" applyAlignment="1">
      <alignment horizontal="center" vertical="center" wrapText="1"/>
    </xf>
    <xf numFmtId="49" fontId="10" fillId="39" borderId="25" xfId="0" applyNumberFormat="1" applyFont="1" applyFill="1" applyBorder="1" applyAlignment="1">
      <alignment horizontal="center" vertical="center" wrapText="1"/>
    </xf>
    <xf numFmtId="0" fontId="10" fillId="39" borderId="25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49" fontId="2" fillId="37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2" fillId="38" borderId="17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8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2" fillId="35" borderId="17" xfId="0" applyNumberFormat="1" applyFont="1" applyFill="1" applyBorder="1" applyAlignment="1">
      <alignment horizontal="center" vertical="center" shrinkToFit="1"/>
    </xf>
    <xf numFmtId="169" fontId="10" fillId="33" borderId="21" xfId="0" applyNumberFormat="1" applyFont="1" applyFill="1" applyBorder="1" applyAlignment="1">
      <alignment horizontal="center" vertical="center" wrapText="1"/>
    </xf>
    <xf numFmtId="169" fontId="7" fillId="35" borderId="13" xfId="0" applyNumberFormat="1" applyFont="1" applyFill="1" applyBorder="1" applyAlignment="1">
      <alignment horizontal="center" vertical="center" shrinkToFit="1"/>
    </xf>
    <xf numFmtId="169" fontId="7" fillId="35" borderId="17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69" fontId="2" fillId="34" borderId="19" xfId="0" applyNumberFormat="1" applyFont="1" applyFill="1" applyBorder="1" applyAlignment="1">
      <alignment horizontal="center" vertical="center" shrinkToFit="1"/>
    </xf>
    <xf numFmtId="169" fontId="2" fillId="34" borderId="17" xfId="0" applyNumberFormat="1" applyFont="1" applyFill="1" applyBorder="1" applyAlignment="1">
      <alignment horizontal="center" vertical="center" shrinkToFit="1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2" fillId="34" borderId="23" xfId="0" applyNumberFormat="1" applyFont="1" applyFill="1" applyBorder="1" applyAlignment="1">
      <alignment horizontal="center" vertical="center" wrapText="1"/>
    </xf>
    <xf numFmtId="169" fontId="2" fillId="34" borderId="19" xfId="0" applyNumberFormat="1" applyFont="1" applyFill="1" applyBorder="1" applyAlignment="1">
      <alignment horizontal="center" vertical="center" wrapText="1"/>
    </xf>
    <xf numFmtId="169" fontId="2" fillId="35" borderId="17" xfId="0" applyNumberFormat="1" applyFont="1" applyFill="1" applyBorder="1" applyAlignment="1">
      <alignment horizontal="center" vertical="center" wrapText="1" shrinkToFit="1"/>
    </xf>
    <xf numFmtId="169" fontId="7" fillId="35" borderId="17" xfId="0" applyNumberFormat="1" applyFont="1" applyFill="1" applyBorder="1" applyAlignment="1">
      <alignment horizontal="center" vertical="center" wrapText="1" shrinkToFit="1"/>
    </xf>
    <xf numFmtId="169" fontId="2" fillId="34" borderId="17" xfId="0" applyNumberFormat="1" applyFont="1" applyFill="1" applyBorder="1" applyAlignment="1">
      <alignment horizontal="center" vertical="center" wrapText="1" shrinkToFit="1"/>
    </xf>
    <xf numFmtId="169" fontId="2" fillId="38" borderId="13" xfId="0" applyNumberFormat="1" applyFont="1" applyFill="1" applyBorder="1" applyAlignment="1">
      <alignment horizontal="center" vertical="center" shrinkToFit="1"/>
    </xf>
    <xf numFmtId="169" fontId="2" fillId="38" borderId="11" xfId="0" applyNumberFormat="1" applyFont="1" applyFill="1" applyBorder="1" applyAlignment="1">
      <alignment horizontal="center" vertical="center" shrinkToFit="1"/>
    </xf>
    <xf numFmtId="169" fontId="2" fillId="38" borderId="17" xfId="0" applyNumberFormat="1" applyFont="1" applyFill="1" applyBorder="1" applyAlignment="1">
      <alignment horizontal="center" vertical="center" shrinkToFit="1"/>
    </xf>
    <xf numFmtId="169" fontId="2" fillId="38" borderId="19" xfId="0" applyNumberFormat="1" applyFont="1" applyFill="1" applyBorder="1" applyAlignment="1">
      <alignment horizontal="center" vertical="center" shrinkToFit="1"/>
    </xf>
    <xf numFmtId="169" fontId="7" fillId="35" borderId="19" xfId="0" applyNumberFormat="1" applyFont="1" applyFill="1" applyBorder="1" applyAlignment="1">
      <alignment horizontal="center" vertical="center" shrinkToFit="1"/>
    </xf>
    <xf numFmtId="169" fontId="7" fillId="35" borderId="19" xfId="0" applyNumberFormat="1" applyFont="1" applyFill="1" applyBorder="1" applyAlignment="1">
      <alignment horizontal="center" vertical="center" wrapText="1" shrinkToFit="1"/>
    </xf>
    <xf numFmtId="169" fontId="2" fillId="36" borderId="13" xfId="0" applyNumberFormat="1" applyFont="1" applyFill="1" applyBorder="1" applyAlignment="1">
      <alignment horizontal="center" vertical="center" shrinkToFit="1"/>
    </xf>
    <xf numFmtId="169" fontId="2" fillId="36" borderId="17" xfId="0" applyNumberFormat="1" applyFont="1" applyFill="1" applyBorder="1" applyAlignment="1">
      <alignment horizontal="center" vertical="center" wrapText="1" shrinkToFit="1"/>
    </xf>
    <xf numFmtId="169" fontId="2" fillId="34" borderId="19" xfId="0" applyNumberFormat="1" applyFont="1" applyFill="1" applyBorder="1" applyAlignment="1">
      <alignment horizontal="center" vertical="center" wrapText="1" shrinkToFit="1"/>
    </xf>
    <xf numFmtId="169" fontId="5" fillId="36" borderId="13" xfId="0" applyNumberFormat="1" applyFont="1" applyFill="1" applyBorder="1" applyAlignment="1">
      <alignment horizontal="center" vertical="center" shrinkToFit="1"/>
    </xf>
    <xf numFmtId="169" fontId="5" fillId="36" borderId="17" xfId="0" applyNumberFormat="1" applyFont="1" applyFill="1" applyBorder="1" applyAlignment="1">
      <alignment horizontal="center" vertical="center" wrapText="1" shrinkToFit="1"/>
    </xf>
    <xf numFmtId="169" fontId="5" fillId="36" borderId="17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5" fillId="36" borderId="19" xfId="0" applyNumberFormat="1" applyFont="1" applyFill="1" applyBorder="1" applyAlignment="1">
      <alignment horizontal="center" vertical="center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169" fontId="2" fillId="35" borderId="19" xfId="0" applyNumberFormat="1" applyFont="1" applyFill="1" applyBorder="1" applyAlignment="1">
      <alignment horizontal="center" vertical="center" shrinkToFit="1"/>
    </xf>
    <xf numFmtId="169" fontId="2" fillId="0" borderId="23" xfId="0" applyNumberFormat="1" applyFont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69" fontId="2" fillId="40" borderId="13" xfId="0" applyNumberFormat="1" applyFont="1" applyFill="1" applyBorder="1" applyAlignment="1">
      <alignment horizontal="center" vertical="center" shrinkToFit="1"/>
    </xf>
    <xf numFmtId="169" fontId="10" fillId="40" borderId="21" xfId="0" applyNumberFormat="1" applyFont="1" applyFill="1" applyBorder="1" applyAlignment="1">
      <alignment horizontal="center" vertical="center" wrapText="1"/>
    </xf>
    <xf numFmtId="169" fontId="2" fillId="40" borderId="19" xfId="0" applyNumberFormat="1" applyFont="1" applyFill="1" applyBorder="1" applyAlignment="1">
      <alignment horizontal="center" vertical="center" shrinkToFit="1"/>
    </xf>
    <xf numFmtId="169" fontId="2" fillId="40" borderId="17" xfId="0" applyNumberFormat="1" applyFont="1" applyFill="1" applyBorder="1" applyAlignment="1">
      <alignment horizontal="center" vertical="center" shrinkToFit="1"/>
    </xf>
    <xf numFmtId="0" fontId="2" fillId="40" borderId="14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7" xfId="0" applyNumberFormat="1" applyFont="1" applyFill="1" applyBorder="1" applyAlignment="1">
      <alignment horizontal="center" vertical="center" shrinkToFit="1"/>
    </xf>
    <xf numFmtId="169" fontId="2" fillId="40" borderId="19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center" wrapText="1"/>
    </xf>
    <xf numFmtId="169" fontId="2" fillId="40" borderId="17" xfId="0" applyNumberFormat="1" applyFont="1" applyFill="1" applyBorder="1" applyAlignment="1">
      <alignment horizontal="center" vertical="center" wrapText="1" shrinkToFit="1"/>
    </xf>
    <xf numFmtId="169" fontId="7" fillId="40" borderId="13" xfId="0" applyNumberFormat="1" applyFont="1" applyFill="1" applyBorder="1" applyAlignment="1">
      <alignment horizontal="center" vertical="center" shrinkToFit="1"/>
    </xf>
    <xf numFmtId="169" fontId="7" fillId="40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left" vertical="top" wrapText="1"/>
    </xf>
    <xf numFmtId="169" fontId="10" fillId="40" borderId="12" xfId="0" applyNumberFormat="1" applyFont="1" applyFill="1" applyBorder="1" applyAlignment="1">
      <alignment horizontal="center" vertical="center" wrapText="1"/>
    </xf>
    <xf numFmtId="169" fontId="10" fillId="40" borderId="22" xfId="0" applyNumberFormat="1" applyFont="1" applyFill="1" applyBorder="1" applyAlignment="1">
      <alignment horizontal="center" vertical="center" wrapText="1"/>
    </xf>
    <xf numFmtId="169" fontId="2" fillId="40" borderId="19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shrinkToFit="1"/>
    </xf>
    <xf numFmtId="169" fontId="2" fillId="6" borderId="10" xfId="0" applyNumberFormat="1" applyFont="1" applyFill="1" applyBorder="1" applyAlignment="1">
      <alignment horizontal="center" vertical="center" shrinkToFit="1"/>
    </xf>
    <xf numFmtId="169" fontId="10" fillId="6" borderId="21" xfId="0" applyNumberFormat="1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169" fontId="2" fillId="12" borderId="10" xfId="0" applyNumberFormat="1" applyFont="1" applyFill="1" applyBorder="1" applyAlignment="1">
      <alignment horizontal="center" vertical="center" shrinkToFit="1"/>
    </xf>
    <xf numFmtId="169" fontId="2" fillId="12" borderId="19" xfId="0" applyNumberFormat="1" applyFont="1" applyFill="1" applyBorder="1" applyAlignment="1">
      <alignment horizontal="center" vertical="center" shrinkToFit="1"/>
    </xf>
    <xf numFmtId="169" fontId="2" fillId="12" borderId="17" xfId="0" applyNumberFormat="1" applyFont="1" applyFill="1" applyBorder="1" applyAlignment="1">
      <alignment horizontal="center" vertical="center" shrinkToFit="1"/>
    </xf>
    <xf numFmtId="169" fontId="2" fillId="12" borderId="19" xfId="0" applyNumberFormat="1" applyFont="1" applyFill="1" applyBorder="1" applyAlignment="1">
      <alignment horizontal="center" vertical="center" wrapText="1"/>
    </xf>
    <xf numFmtId="169" fontId="10" fillId="12" borderId="21" xfId="0" applyNumberFormat="1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vertical="top" wrapText="1"/>
    </xf>
    <xf numFmtId="0" fontId="2" fillId="41" borderId="10" xfId="0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 horizontal="center" vertical="center" shrinkToFit="1"/>
    </xf>
    <xf numFmtId="169" fontId="2" fillId="41" borderId="10" xfId="0" applyNumberFormat="1" applyFont="1" applyFill="1" applyBorder="1" applyAlignment="1">
      <alignment horizontal="center" vertical="center" shrinkToFit="1"/>
    </xf>
    <xf numFmtId="169" fontId="2" fillId="41" borderId="19" xfId="0" applyNumberFormat="1" applyFont="1" applyFill="1" applyBorder="1" applyAlignment="1">
      <alignment horizontal="center" vertical="center" shrinkToFit="1"/>
    </xf>
    <xf numFmtId="169" fontId="2" fillId="41" borderId="17" xfId="0" applyNumberFormat="1" applyFont="1" applyFill="1" applyBorder="1" applyAlignment="1">
      <alignment horizontal="center" vertical="center" shrinkToFit="1"/>
    </xf>
    <xf numFmtId="169" fontId="2" fillId="41" borderId="19" xfId="0" applyNumberFormat="1" applyFont="1" applyFill="1" applyBorder="1" applyAlignment="1">
      <alignment horizontal="center" vertical="center" wrapText="1"/>
    </xf>
    <xf numFmtId="169" fontId="10" fillId="41" borderId="21" xfId="0" applyNumberFormat="1" applyFont="1" applyFill="1" applyBorder="1" applyAlignment="1">
      <alignment horizontal="center" vertical="center" wrapText="1"/>
    </xf>
    <xf numFmtId="169" fontId="5" fillId="12" borderId="19" xfId="0" applyNumberFormat="1" applyFont="1" applyFill="1" applyBorder="1" applyAlignment="1">
      <alignment horizontal="center" vertical="center" shrinkToFit="1"/>
    </xf>
    <xf numFmtId="169" fontId="5" fillId="12" borderId="17" xfId="0" applyNumberFormat="1" applyFont="1" applyFill="1" applyBorder="1" applyAlignment="1">
      <alignment horizontal="center" vertical="center" shrinkToFit="1"/>
    </xf>
    <xf numFmtId="169" fontId="2" fillId="12" borderId="17" xfId="0" applyNumberFormat="1" applyFont="1" applyFill="1" applyBorder="1" applyAlignment="1">
      <alignment horizontal="center" vertical="center" wrapText="1" shrinkToFit="1"/>
    </xf>
    <xf numFmtId="169" fontId="7" fillId="6" borderId="10" xfId="0" applyNumberFormat="1" applyFont="1" applyFill="1" applyBorder="1" applyAlignment="1">
      <alignment horizontal="center" vertical="center" shrinkToFit="1"/>
    </xf>
    <xf numFmtId="169" fontId="7" fillId="6" borderId="17" xfId="0" applyNumberFormat="1" applyFont="1" applyFill="1" applyBorder="1" applyAlignment="1">
      <alignment horizontal="center" vertical="center" wrapText="1" shrinkToFit="1"/>
    </xf>
    <xf numFmtId="169" fontId="2" fillId="6" borderId="17" xfId="0" applyNumberFormat="1" applyFont="1" applyFill="1" applyBorder="1" applyAlignment="1">
      <alignment horizontal="center" vertical="center" wrapText="1" shrinkToFi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49" fontId="2" fillId="42" borderId="10" xfId="0" applyNumberFormat="1" applyFont="1" applyFill="1" applyBorder="1" applyAlignment="1">
      <alignment horizontal="center" vertical="center" shrinkToFit="1"/>
    </xf>
    <xf numFmtId="169" fontId="2" fillId="42" borderId="10" xfId="0" applyNumberFormat="1" applyFont="1" applyFill="1" applyBorder="1" applyAlignment="1">
      <alignment horizontal="center" vertical="center" shrinkToFit="1"/>
    </xf>
    <xf numFmtId="169" fontId="5" fillId="42" borderId="19" xfId="0" applyNumberFormat="1" applyFont="1" applyFill="1" applyBorder="1" applyAlignment="1">
      <alignment horizontal="center" vertical="center" shrinkToFit="1"/>
    </xf>
    <xf numFmtId="169" fontId="5" fillId="42" borderId="17" xfId="0" applyNumberFormat="1" applyFont="1" applyFill="1" applyBorder="1" applyAlignment="1">
      <alignment horizontal="center" vertical="center" shrinkToFit="1"/>
    </xf>
    <xf numFmtId="169" fontId="2" fillId="42" borderId="19" xfId="0" applyNumberFormat="1" applyFont="1" applyFill="1" applyBorder="1" applyAlignment="1">
      <alignment horizontal="center" vertical="center" wrapText="1"/>
    </xf>
    <xf numFmtId="169" fontId="10" fillId="42" borderId="21" xfId="0" applyNumberFormat="1" applyFont="1" applyFill="1" applyBorder="1" applyAlignment="1">
      <alignment horizontal="center" vertical="center" wrapText="1"/>
    </xf>
    <xf numFmtId="169" fontId="2" fillId="42" borderId="17" xfId="0" applyNumberFormat="1" applyFont="1" applyFill="1" applyBorder="1" applyAlignment="1">
      <alignment horizontal="center" vertical="center" wrapText="1" shrinkToFit="1"/>
    </xf>
    <xf numFmtId="0" fontId="1" fillId="40" borderId="0" xfId="0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2" fontId="4" fillId="43" borderId="10" xfId="0" applyNumberFormat="1" applyFont="1" applyFill="1" applyBorder="1" applyAlignment="1">
      <alignment horizontal="center" vertical="center"/>
    </xf>
    <xf numFmtId="2" fontId="4" fillId="43" borderId="10" xfId="0" applyNumberFormat="1" applyFont="1" applyFill="1" applyBorder="1" applyAlignment="1" applyProtection="1">
      <alignment horizontal="center" vertical="center"/>
      <protection/>
    </xf>
    <xf numFmtId="169" fontId="2" fillId="37" borderId="26" xfId="0" applyNumberFormat="1" applyFont="1" applyFill="1" applyBorder="1" applyAlignment="1">
      <alignment horizontal="center" vertical="center" shrinkToFit="1"/>
    </xf>
    <xf numFmtId="169" fontId="2" fillId="34" borderId="27" xfId="0" applyNumberFormat="1" applyFont="1" applyFill="1" applyBorder="1" applyAlignment="1">
      <alignment horizontal="center" vertical="center" shrinkToFit="1"/>
    </xf>
    <xf numFmtId="169" fontId="2" fillId="34" borderId="28" xfId="0" applyNumberFormat="1" applyFont="1" applyFill="1" applyBorder="1" applyAlignment="1">
      <alignment horizontal="center" vertical="center" shrinkToFit="1"/>
    </xf>
    <xf numFmtId="169" fontId="2" fillId="34" borderId="27" xfId="0" applyNumberFormat="1" applyFont="1" applyFill="1" applyBorder="1" applyAlignment="1">
      <alignment horizontal="center" vertical="center" wrapText="1"/>
    </xf>
    <xf numFmtId="169" fontId="10" fillId="33" borderId="29" xfId="0" applyNumberFormat="1" applyFont="1" applyFill="1" applyBorder="1" applyAlignment="1">
      <alignment horizontal="center" vertical="center" wrapText="1"/>
    </xf>
    <xf numFmtId="169" fontId="2" fillId="40" borderId="26" xfId="0" applyNumberFormat="1" applyFont="1" applyFill="1" applyBorder="1" applyAlignment="1">
      <alignment horizontal="center" vertical="center" shrinkToFi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2" fillId="34" borderId="30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4" fontId="10" fillId="33" borderId="31" xfId="0" applyNumberFormat="1" applyFont="1" applyFill="1" applyBorder="1" applyAlignment="1">
      <alignment horizontal="center" vertical="center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8" fontId="2" fillId="34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4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7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4.875" style="2" customWidth="1"/>
    <col min="2" max="2" width="6.125" style="12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35" hidden="1" customWidth="1"/>
    <col min="25" max="25" width="11.875" style="30" hidden="1" customWidth="1"/>
    <col min="26" max="26" width="15.875" style="2" customWidth="1"/>
    <col min="27" max="27" width="15.375" style="190" customWidth="1"/>
    <col min="28" max="16384" width="9.125" style="2" customWidth="1"/>
  </cols>
  <sheetData>
    <row r="1" ht="15.75">
      <c r="AB1" s="188"/>
    </row>
    <row r="2" spans="2:28" ht="15.75">
      <c r="B2" s="209" t="s">
        <v>414</v>
      </c>
      <c r="C2" s="209"/>
      <c r="D2" s="209"/>
      <c r="E2" s="209"/>
      <c r="F2" s="209"/>
      <c r="G2" s="12"/>
      <c r="AB2" s="188"/>
    </row>
    <row r="3" spans="2:28" ht="15.75">
      <c r="B3" s="209" t="s">
        <v>262</v>
      </c>
      <c r="C3" s="209"/>
      <c r="D3" s="209"/>
      <c r="E3" s="209"/>
      <c r="F3" s="209"/>
      <c r="G3" s="12"/>
      <c r="AB3" s="188"/>
    </row>
    <row r="4" spans="2:28" ht="15.75">
      <c r="B4" s="209" t="s">
        <v>415</v>
      </c>
      <c r="C4" s="209"/>
      <c r="D4" s="209"/>
      <c r="E4" s="209"/>
      <c r="F4" s="209"/>
      <c r="G4" s="12"/>
      <c r="AB4" s="188"/>
    </row>
    <row r="5" ht="15.75">
      <c r="AB5" s="188"/>
    </row>
    <row r="6" spans="1:28" ht="30.75" customHeight="1">
      <c r="A6" s="208" t="s">
        <v>90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X6" s="2"/>
      <c r="Y6" s="2"/>
      <c r="AB6" s="188"/>
    </row>
    <row r="7" spans="1:28" ht="57" customHeight="1">
      <c r="A7" s="207" t="s">
        <v>383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X7" s="2"/>
      <c r="Y7" s="2"/>
      <c r="AB7" s="188"/>
    </row>
    <row r="8" spans="1:28" ht="16.5" thickBot="1">
      <c r="A8" s="33"/>
      <c r="B8" s="33"/>
      <c r="C8" s="33"/>
      <c r="D8" s="33"/>
      <c r="E8" s="33"/>
      <c r="F8" s="33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Y8" s="38" t="s">
        <v>84</v>
      </c>
      <c r="AB8" s="188"/>
    </row>
    <row r="9" spans="1:28" ht="48" thickBot="1">
      <c r="A9" s="24" t="s">
        <v>0</v>
      </c>
      <c r="B9" s="24" t="s">
        <v>59</v>
      </c>
      <c r="C9" s="24" t="s">
        <v>1</v>
      </c>
      <c r="D9" s="24" t="s">
        <v>2</v>
      </c>
      <c r="E9" s="24" t="s">
        <v>3</v>
      </c>
      <c r="F9" s="25" t="s">
        <v>4</v>
      </c>
      <c r="G9" s="24" t="s">
        <v>23</v>
      </c>
      <c r="H9" s="18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28" t="s">
        <v>23</v>
      </c>
      <c r="X9" s="39" t="s">
        <v>86</v>
      </c>
      <c r="Y9" s="31" t="s">
        <v>85</v>
      </c>
      <c r="Z9" s="24" t="s">
        <v>412</v>
      </c>
      <c r="AA9" s="24" t="s">
        <v>413</v>
      </c>
      <c r="AB9" s="188"/>
    </row>
    <row r="10" spans="1:28" ht="29.25" thickBot="1">
      <c r="A10" s="62" t="s">
        <v>60</v>
      </c>
      <c r="B10" s="63">
        <v>951</v>
      </c>
      <c r="C10" s="63" t="s">
        <v>61</v>
      </c>
      <c r="D10" s="63" t="s">
        <v>271</v>
      </c>
      <c r="E10" s="63" t="s">
        <v>5</v>
      </c>
      <c r="F10" s="64"/>
      <c r="G10" s="90">
        <f>G11+G177+G183+G190+G231+G265+G287+G321+G348+G359+G372+G378</f>
        <v>165134.98200000002</v>
      </c>
      <c r="H10" s="20" t="e">
        <f aca="true" t="shared" si="0" ref="H10:X10">H11+H172+H184+H190+H230+H273+H295+H335+H349+H363+H374+H379</f>
        <v>#REF!</v>
      </c>
      <c r="I10" s="20" t="e">
        <f t="shared" si="0"/>
        <v>#REF!</v>
      </c>
      <c r="J10" s="20" t="e">
        <f t="shared" si="0"/>
        <v>#REF!</v>
      </c>
      <c r="K10" s="20" t="e">
        <f t="shared" si="0"/>
        <v>#REF!</v>
      </c>
      <c r="L10" s="20" t="e">
        <f t="shared" si="0"/>
        <v>#REF!</v>
      </c>
      <c r="M10" s="20" t="e">
        <f t="shared" si="0"/>
        <v>#REF!</v>
      </c>
      <c r="N10" s="20" t="e">
        <f t="shared" si="0"/>
        <v>#REF!</v>
      </c>
      <c r="O10" s="20" t="e">
        <f t="shared" si="0"/>
        <v>#REF!</v>
      </c>
      <c r="P10" s="20" t="e">
        <f t="shared" si="0"/>
        <v>#REF!</v>
      </c>
      <c r="Q10" s="20" t="e">
        <f t="shared" si="0"/>
        <v>#REF!</v>
      </c>
      <c r="R10" s="20" t="e">
        <f t="shared" si="0"/>
        <v>#REF!</v>
      </c>
      <c r="S10" s="20" t="e">
        <f t="shared" si="0"/>
        <v>#REF!</v>
      </c>
      <c r="T10" s="20" t="e">
        <f t="shared" si="0"/>
        <v>#REF!</v>
      </c>
      <c r="U10" s="20" t="e">
        <f t="shared" si="0"/>
        <v>#REF!</v>
      </c>
      <c r="V10" s="20" t="e">
        <f t="shared" si="0"/>
        <v>#REF!</v>
      </c>
      <c r="W10" s="20" t="e">
        <f t="shared" si="0"/>
        <v>#REF!</v>
      </c>
      <c r="X10" s="41" t="e">
        <f t="shared" si="0"/>
        <v>#REF!</v>
      </c>
      <c r="Y10" s="40" t="e">
        <f aca="true" t="shared" si="1" ref="Y10:Y20">X10/G10*100</f>
        <v>#REF!</v>
      </c>
      <c r="Z10" s="90">
        <f>Z11+Z177+Z183+Z190+Z231+Z265+Z287+Z321+Z348+Z359+Z372+Z378</f>
        <v>67322.035</v>
      </c>
      <c r="AA10" s="191">
        <f>Z10/G10*100</f>
        <v>40.76788224072353</v>
      </c>
      <c r="AB10" s="188"/>
    </row>
    <row r="11" spans="1:28" ht="18.75" customHeight="1" outlineLevel="2" thickBot="1">
      <c r="A11" s="66" t="s">
        <v>54</v>
      </c>
      <c r="B11" s="13">
        <v>951</v>
      </c>
      <c r="C11" s="11" t="s">
        <v>53</v>
      </c>
      <c r="D11" s="11" t="s">
        <v>271</v>
      </c>
      <c r="E11" s="11" t="s">
        <v>5</v>
      </c>
      <c r="F11" s="11"/>
      <c r="G11" s="91">
        <f>G12+G20+G45+G66+G83+G88+G60+G77</f>
        <v>69746.83015000001</v>
      </c>
      <c r="H11" s="21" t="e">
        <f>H12+H23+H47+#REF!+H67+#REF!+H83+H87</f>
        <v>#REF!</v>
      </c>
      <c r="I11" s="21" t="e">
        <f>I12+I23+I47+#REF!+I67+#REF!+I83+I87</f>
        <v>#REF!</v>
      </c>
      <c r="J11" s="21" t="e">
        <f>J12+J23+J47+#REF!+J67+#REF!+J83+J87</f>
        <v>#REF!</v>
      </c>
      <c r="K11" s="21" t="e">
        <f>K12+K23+K47+#REF!+K67+#REF!+K83+K87</f>
        <v>#REF!</v>
      </c>
      <c r="L11" s="21" t="e">
        <f>L12+L23+L47+#REF!+L67+#REF!+L83+L87</f>
        <v>#REF!</v>
      </c>
      <c r="M11" s="21" t="e">
        <f>M12+M23+M47+#REF!+M67+#REF!+M83+M87</f>
        <v>#REF!</v>
      </c>
      <c r="N11" s="21" t="e">
        <f>N12+N23+N47+#REF!+N67+#REF!+N83+N87</f>
        <v>#REF!</v>
      </c>
      <c r="O11" s="21" t="e">
        <f>O12+O23+O47+#REF!+O67+#REF!+O83+O87</f>
        <v>#REF!</v>
      </c>
      <c r="P11" s="21" t="e">
        <f>P12+P23+P47+#REF!+P67+#REF!+P83+P87</f>
        <v>#REF!</v>
      </c>
      <c r="Q11" s="21" t="e">
        <f>Q12+Q23+Q47+#REF!+Q67+#REF!+Q83+Q87</f>
        <v>#REF!</v>
      </c>
      <c r="R11" s="21" t="e">
        <f>R12+R23+R47+#REF!+R67+#REF!+R83+R87</f>
        <v>#REF!</v>
      </c>
      <c r="S11" s="21" t="e">
        <f>S12+S23+S47+#REF!+S67+#REF!+S83+S87</f>
        <v>#REF!</v>
      </c>
      <c r="T11" s="21" t="e">
        <f>T12+T23+T47+#REF!+T67+#REF!+T83+T87</f>
        <v>#REF!</v>
      </c>
      <c r="U11" s="21" t="e">
        <f>U12+U23+U47+#REF!+U67+#REF!+U83+U87</f>
        <v>#REF!</v>
      </c>
      <c r="V11" s="21" t="e">
        <f>V12+V23+V47+#REF!+V67+#REF!+V83+V87</f>
        <v>#REF!</v>
      </c>
      <c r="W11" s="21" t="e">
        <f>W12+W23+W47+#REF!+W67+#REF!+W83+W87</f>
        <v>#REF!</v>
      </c>
      <c r="X11" s="42" t="e">
        <f>X12+X23+X47+#REF!+X67+#REF!+X83+X87</f>
        <v>#REF!</v>
      </c>
      <c r="Y11" s="40" t="e">
        <f t="shared" si="1"/>
        <v>#REF!</v>
      </c>
      <c r="Z11" s="91">
        <f>Z12+Z20+Z45+Z66+Z83+Z88+Z60+Z77</f>
        <v>32692.945</v>
      </c>
      <c r="AA11" s="191">
        <f aca="true" t="shared" si="2" ref="AA11:AA73">Z11/G11*100</f>
        <v>46.87373595285892</v>
      </c>
      <c r="AB11" s="188"/>
    </row>
    <row r="12" spans="1:28" ht="32.25" customHeight="1" outlineLevel="3" thickBot="1">
      <c r="A12" s="67" t="s">
        <v>24</v>
      </c>
      <c r="B12" s="81">
        <v>951</v>
      </c>
      <c r="C12" s="68" t="s">
        <v>6</v>
      </c>
      <c r="D12" s="68" t="s">
        <v>271</v>
      </c>
      <c r="E12" s="68" t="s">
        <v>5</v>
      </c>
      <c r="F12" s="68"/>
      <c r="G12" s="101">
        <f>G13</f>
        <v>1621.3</v>
      </c>
      <c r="H12" s="102">
        <f aca="true" t="shared" si="3" ref="H12:X12">H13</f>
        <v>1204.8</v>
      </c>
      <c r="I12" s="102">
        <f t="shared" si="3"/>
        <v>1204.8</v>
      </c>
      <c r="J12" s="102">
        <f t="shared" si="3"/>
        <v>1204.8</v>
      </c>
      <c r="K12" s="102">
        <f t="shared" si="3"/>
        <v>1204.8</v>
      </c>
      <c r="L12" s="102">
        <f t="shared" si="3"/>
        <v>1204.8</v>
      </c>
      <c r="M12" s="102">
        <f t="shared" si="3"/>
        <v>1204.8</v>
      </c>
      <c r="N12" s="102">
        <f t="shared" si="3"/>
        <v>1204.8</v>
      </c>
      <c r="O12" s="102">
        <f t="shared" si="3"/>
        <v>1204.8</v>
      </c>
      <c r="P12" s="102">
        <f t="shared" si="3"/>
        <v>1204.8</v>
      </c>
      <c r="Q12" s="102">
        <f t="shared" si="3"/>
        <v>1204.8</v>
      </c>
      <c r="R12" s="102">
        <f t="shared" si="3"/>
        <v>1204.8</v>
      </c>
      <c r="S12" s="102">
        <f t="shared" si="3"/>
        <v>1204.8</v>
      </c>
      <c r="T12" s="102">
        <f t="shared" si="3"/>
        <v>1204.8</v>
      </c>
      <c r="U12" s="102">
        <f t="shared" si="3"/>
        <v>1204.8</v>
      </c>
      <c r="V12" s="102">
        <f t="shared" si="3"/>
        <v>1204.8</v>
      </c>
      <c r="W12" s="102">
        <f t="shared" si="3"/>
        <v>1204.8</v>
      </c>
      <c r="X12" s="103">
        <f t="shared" si="3"/>
        <v>1147.63638</v>
      </c>
      <c r="Y12" s="104">
        <f t="shared" si="1"/>
        <v>70.78494911490779</v>
      </c>
      <c r="Z12" s="101">
        <f>Z13</f>
        <v>976.379</v>
      </c>
      <c r="AA12" s="191">
        <f t="shared" si="2"/>
        <v>60.221982359834705</v>
      </c>
      <c r="AB12" s="188"/>
    </row>
    <row r="13" spans="1:28" ht="34.5" customHeight="1" outlineLevel="3" thickBot="1">
      <c r="A13" s="69" t="s">
        <v>137</v>
      </c>
      <c r="B13" s="14">
        <v>951</v>
      </c>
      <c r="C13" s="9" t="s">
        <v>6</v>
      </c>
      <c r="D13" s="9" t="s">
        <v>272</v>
      </c>
      <c r="E13" s="9" t="s">
        <v>5</v>
      </c>
      <c r="F13" s="10"/>
      <c r="G13" s="92">
        <f>G14</f>
        <v>1621.3</v>
      </c>
      <c r="H13" s="102">
        <f aca="true" t="shared" si="4" ref="H13:X13">H18</f>
        <v>1204.8</v>
      </c>
      <c r="I13" s="102">
        <f t="shared" si="4"/>
        <v>1204.8</v>
      </c>
      <c r="J13" s="102">
        <f t="shared" si="4"/>
        <v>1204.8</v>
      </c>
      <c r="K13" s="102">
        <f t="shared" si="4"/>
        <v>1204.8</v>
      </c>
      <c r="L13" s="102">
        <f t="shared" si="4"/>
        <v>1204.8</v>
      </c>
      <c r="M13" s="102">
        <f t="shared" si="4"/>
        <v>1204.8</v>
      </c>
      <c r="N13" s="102">
        <f t="shared" si="4"/>
        <v>1204.8</v>
      </c>
      <c r="O13" s="102">
        <f t="shared" si="4"/>
        <v>1204.8</v>
      </c>
      <c r="P13" s="102">
        <f t="shared" si="4"/>
        <v>1204.8</v>
      </c>
      <c r="Q13" s="102">
        <f t="shared" si="4"/>
        <v>1204.8</v>
      </c>
      <c r="R13" s="102">
        <f t="shared" si="4"/>
        <v>1204.8</v>
      </c>
      <c r="S13" s="102">
        <f t="shared" si="4"/>
        <v>1204.8</v>
      </c>
      <c r="T13" s="102">
        <f t="shared" si="4"/>
        <v>1204.8</v>
      </c>
      <c r="U13" s="102">
        <f t="shared" si="4"/>
        <v>1204.8</v>
      </c>
      <c r="V13" s="102">
        <f t="shared" si="4"/>
        <v>1204.8</v>
      </c>
      <c r="W13" s="102">
        <f t="shared" si="4"/>
        <v>1204.8</v>
      </c>
      <c r="X13" s="103">
        <f t="shared" si="4"/>
        <v>1147.63638</v>
      </c>
      <c r="Y13" s="104">
        <f t="shared" si="1"/>
        <v>70.78494911490779</v>
      </c>
      <c r="Z13" s="92">
        <f>Z14</f>
        <v>976.379</v>
      </c>
      <c r="AA13" s="191">
        <f t="shared" si="2"/>
        <v>60.221982359834705</v>
      </c>
      <c r="AB13" s="188"/>
    </row>
    <row r="14" spans="1:28" ht="36" customHeight="1" outlineLevel="3" thickBot="1">
      <c r="A14" s="69" t="s">
        <v>138</v>
      </c>
      <c r="B14" s="14">
        <v>951</v>
      </c>
      <c r="C14" s="9" t="s">
        <v>6</v>
      </c>
      <c r="D14" s="9" t="s">
        <v>273</v>
      </c>
      <c r="E14" s="9" t="s">
        <v>5</v>
      </c>
      <c r="F14" s="10"/>
      <c r="G14" s="92">
        <f>G15</f>
        <v>1621.3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3"/>
      <c r="Y14" s="104"/>
      <c r="Z14" s="92">
        <f>Z15</f>
        <v>976.379</v>
      </c>
      <c r="AA14" s="191">
        <f t="shared" si="2"/>
        <v>60.221982359834705</v>
      </c>
      <c r="AB14" s="188"/>
    </row>
    <row r="15" spans="1:28" ht="20.25" customHeight="1" outlineLevel="3" thickBot="1">
      <c r="A15" s="56" t="s">
        <v>139</v>
      </c>
      <c r="B15" s="52">
        <v>951</v>
      </c>
      <c r="C15" s="53" t="s">
        <v>6</v>
      </c>
      <c r="D15" s="53" t="s">
        <v>274</v>
      </c>
      <c r="E15" s="53" t="s">
        <v>5</v>
      </c>
      <c r="F15" s="53"/>
      <c r="G15" s="94">
        <f>G16</f>
        <v>1621.3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6"/>
      <c r="Y15" s="104"/>
      <c r="Z15" s="94">
        <f>Z16</f>
        <v>976.379</v>
      </c>
      <c r="AA15" s="191">
        <f t="shared" si="2"/>
        <v>60.221982359834705</v>
      </c>
      <c r="AB15" s="188"/>
    </row>
    <row r="16" spans="1:28" ht="31.5" customHeight="1" outlineLevel="3" thickBot="1">
      <c r="A16" s="5" t="s">
        <v>94</v>
      </c>
      <c r="B16" s="16">
        <v>951</v>
      </c>
      <c r="C16" s="6" t="s">
        <v>6</v>
      </c>
      <c r="D16" s="6" t="s">
        <v>274</v>
      </c>
      <c r="E16" s="6" t="s">
        <v>91</v>
      </c>
      <c r="F16" s="6"/>
      <c r="G16" s="97">
        <f>G17+G18+G19</f>
        <v>1621.3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6"/>
      <c r="Y16" s="104"/>
      <c r="Z16" s="97">
        <f>Z17+Z18+Z19</f>
        <v>976.379</v>
      </c>
      <c r="AA16" s="191">
        <f t="shared" si="2"/>
        <v>60.221982359834705</v>
      </c>
      <c r="AB16" s="188"/>
    </row>
    <row r="17" spans="1:28" ht="20.25" customHeight="1" outlineLevel="3" thickBot="1">
      <c r="A17" s="50" t="s">
        <v>268</v>
      </c>
      <c r="B17" s="54">
        <v>951</v>
      </c>
      <c r="C17" s="55" t="s">
        <v>6</v>
      </c>
      <c r="D17" s="55" t="s">
        <v>274</v>
      </c>
      <c r="E17" s="55" t="s">
        <v>92</v>
      </c>
      <c r="F17" s="55"/>
      <c r="G17" s="93">
        <v>1320.3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6"/>
      <c r="Y17" s="104"/>
      <c r="Z17" s="135">
        <v>738.945</v>
      </c>
      <c r="AA17" s="191">
        <f t="shared" si="2"/>
        <v>55.96796182685754</v>
      </c>
      <c r="AB17" s="188"/>
    </row>
    <row r="18" spans="1:28" ht="48" outlineLevel="4" thickBot="1">
      <c r="A18" s="50" t="s">
        <v>270</v>
      </c>
      <c r="B18" s="54">
        <v>951</v>
      </c>
      <c r="C18" s="55" t="s">
        <v>6</v>
      </c>
      <c r="D18" s="55" t="s">
        <v>274</v>
      </c>
      <c r="E18" s="55" t="s">
        <v>93</v>
      </c>
      <c r="F18" s="55"/>
      <c r="G18" s="93">
        <v>1</v>
      </c>
      <c r="H18" s="107">
        <f aca="true" t="shared" si="5" ref="H18:X18">H20</f>
        <v>1204.8</v>
      </c>
      <c r="I18" s="107">
        <f t="shared" si="5"/>
        <v>1204.8</v>
      </c>
      <c r="J18" s="107">
        <f t="shared" si="5"/>
        <v>1204.8</v>
      </c>
      <c r="K18" s="107">
        <f t="shared" si="5"/>
        <v>1204.8</v>
      </c>
      <c r="L18" s="107">
        <f t="shared" si="5"/>
        <v>1204.8</v>
      </c>
      <c r="M18" s="107">
        <f t="shared" si="5"/>
        <v>1204.8</v>
      </c>
      <c r="N18" s="107">
        <f t="shared" si="5"/>
        <v>1204.8</v>
      </c>
      <c r="O18" s="107">
        <f t="shared" si="5"/>
        <v>1204.8</v>
      </c>
      <c r="P18" s="107">
        <f t="shared" si="5"/>
        <v>1204.8</v>
      </c>
      <c r="Q18" s="107">
        <f t="shared" si="5"/>
        <v>1204.8</v>
      </c>
      <c r="R18" s="107">
        <f t="shared" si="5"/>
        <v>1204.8</v>
      </c>
      <c r="S18" s="107">
        <f t="shared" si="5"/>
        <v>1204.8</v>
      </c>
      <c r="T18" s="107">
        <f t="shared" si="5"/>
        <v>1204.8</v>
      </c>
      <c r="U18" s="107">
        <f t="shared" si="5"/>
        <v>1204.8</v>
      </c>
      <c r="V18" s="107">
        <f t="shared" si="5"/>
        <v>1204.8</v>
      </c>
      <c r="W18" s="107">
        <f t="shared" si="5"/>
        <v>1204.8</v>
      </c>
      <c r="X18" s="107">
        <f t="shared" si="5"/>
        <v>1147.63638</v>
      </c>
      <c r="Y18" s="104">
        <f t="shared" si="1"/>
        <v>114763.63799999999</v>
      </c>
      <c r="Z18" s="93">
        <v>0</v>
      </c>
      <c r="AA18" s="191">
        <f t="shared" si="2"/>
        <v>0</v>
      </c>
      <c r="AB18" s="188"/>
    </row>
    <row r="19" spans="1:28" ht="48" outlineLevel="4" thickBot="1">
      <c r="A19" s="50" t="s">
        <v>263</v>
      </c>
      <c r="B19" s="54">
        <v>951</v>
      </c>
      <c r="C19" s="55" t="s">
        <v>6</v>
      </c>
      <c r="D19" s="55" t="s">
        <v>274</v>
      </c>
      <c r="E19" s="55" t="s">
        <v>264</v>
      </c>
      <c r="F19" s="55"/>
      <c r="G19" s="93">
        <v>300</v>
      </c>
      <c r="H19" s="108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8"/>
      <c r="Y19" s="104"/>
      <c r="Z19" s="135">
        <v>237.434</v>
      </c>
      <c r="AA19" s="191">
        <f t="shared" si="2"/>
        <v>79.14466666666667</v>
      </c>
      <c r="AB19" s="188"/>
    </row>
    <row r="20" spans="1:28" ht="47.25" customHeight="1" outlineLevel="5" thickBot="1">
      <c r="A20" s="8" t="s">
        <v>25</v>
      </c>
      <c r="B20" s="14">
        <v>951</v>
      </c>
      <c r="C20" s="9" t="s">
        <v>17</v>
      </c>
      <c r="D20" s="9" t="s">
        <v>271</v>
      </c>
      <c r="E20" s="9" t="s">
        <v>5</v>
      </c>
      <c r="F20" s="9"/>
      <c r="G20" s="92">
        <f>G21</f>
        <v>3163.3</v>
      </c>
      <c r="H20" s="110">
        <v>1204.8</v>
      </c>
      <c r="I20" s="97">
        <v>1204.8</v>
      </c>
      <c r="J20" s="97">
        <v>1204.8</v>
      </c>
      <c r="K20" s="97">
        <v>1204.8</v>
      </c>
      <c r="L20" s="97">
        <v>1204.8</v>
      </c>
      <c r="M20" s="97">
        <v>1204.8</v>
      </c>
      <c r="N20" s="97">
        <v>1204.8</v>
      </c>
      <c r="O20" s="97">
        <v>1204.8</v>
      </c>
      <c r="P20" s="97">
        <v>1204.8</v>
      </c>
      <c r="Q20" s="97">
        <v>1204.8</v>
      </c>
      <c r="R20" s="97">
        <v>1204.8</v>
      </c>
      <c r="S20" s="97">
        <v>1204.8</v>
      </c>
      <c r="T20" s="97">
        <v>1204.8</v>
      </c>
      <c r="U20" s="97">
        <v>1204.8</v>
      </c>
      <c r="V20" s="97">
        <v>1204.8</v>
      </c>
      <c r="W20" s="109">
        <v>1204.8</v>
      </c>
      <c r="X20" s="111">
        <v>1147.63638</v>
      </c>
      <c r="Y20" s="104">
        <f t="shared" si="1"/>
        <v>36.27971991274934</v>
      </c>
      <c r="Z20" s="92">
        <f>Z21</f>
        <v>1600.3600000000001</v>
      </c>
      <c r="AA20" s="191">
        <f t="shared" si="2"/>
        <v>50.59147093225429</v>
      </c>
      <c r="AB20" s="188"/>
    </row>
    <row r="21" spans="1:28" ht="32.25" outlineLevel="5" thickBot="1">
      <c r="A21" s="69" t="s">
        <v>137</v>
      </c>
      <c r="B21" s="14">
        <v>951</v>
      </c>
      <c r="C21" s="9" t="s">
        <v>17</v>
      </c>
      <c r="D21" s="9" t="s">
        <v>272</v>
      </c>
      <c r="E21" s="9" t="s">
        <v>5</v>
      </c>
      <c r="F21" s="10"/>
      <c r="G21" s="92">
        <f>G22</f>
        <v>3163.3</v>
      </c>
      <c r="H21" s="108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12"/>
      <c r="Y21" s="104"/>
      <c r="Z21" s="92">
        <f>Z22</f>
        <v>1600.3600000000001</v>
      </c>
      <c r="AA21" s="191">
        <f t="shared" si="2"/>
        <v>50.59147093225429</v>
      </c>
      <c r="AB21" s="188"/>
    </row>
    <row r="22" spans="1:28" ht="32.25" outlineLevel="5" thickBot="1">
      <c r="A22" s="69" t="s">
        <v>138</v>
      </c>
      <c r="B22" s="14">
        <v>951</v>
      </c>
      <c r="C22" s="9" t="s">
        <v>17</v>
      </c>
      <c r="D22" s="9" t="s">
        <v>273</v>
      </c>
      <c r="E22" s="9" t="s">
        <v>5</v>
      </c>
      <c r="F22" s="10"/>
      <c r="G22" s="92">
        <f>G23+G37+G43</f>
        <v>3163.3</v>
      </c>
      <c r="H22" s="108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12"/>
      <c r="Y22" s="104"/>
      <c r="Z22" s="92">
        <f>Z23+Z37+Z43</f>
        <v>1600.3600000000001</v>
      </c>
      <c r="AA22" s="191">
        <f t="shared" si="2"/>
        <v>50.59147093225429</v>
      </c>
      <c r="AB22" s="188"/>
    </row>
    <row r="23" spans="1:28" ht="49.5" customHeight="1" outlineLevel="6" thickBot="1">
      <c r="A23" s="70" t="s">
        <v>210</v>
      </c>
      <c r="B23" s="82">
        <v>951</v>
      </c>
      <c r="C23" s="53" t="s">
        <v>17</v>
      </c>
      <c r="D23" s="53" t="s">
        <v>275</v>
      </c>
      <c r="E23" s="53" t="s">
        <v>5</v>
      </c>
      <c r="F23" s="53"/>
      <c r="G23" s="94">
        <f>G24+G28+G34+G31</f>
        <v>1699</v>
      </c>
      <c r="H23" s="102" t="e">
        <f aca="true" t="shared" si="6" ref="H23:X23">H24</f>
        <v>#REF!</v>
      </c>
      <c r="I23" s="102" t="e">
        <f t="shared" si="6"/>
        <v>#REF!</v>
      </c>
      <c r="J23" s="102" t="e">
        <f t="shared" si="6"/>
        <v>#REF!</v>
      </c>
      <c r="K23" s="102" t="e">
        <f t="shared" si="6"/>
        <v>#REF!</v>
      </c>
      <c r="L23" s="102" t="e">
        <f t="shared" si="6"/>
        <v>#REF!</v>
      </c>
      <c r="M23" s="102" t="e">
        <f t="shared" si="6"/>
        <v>#REF!</v>
      </c>
      <c r="N23" s="102" t="e">
        <f t="shared" si="6"/>
        <v>#REF!</v>
      </c>
      <c r="O23" s="102" t="e">
        <f t="shared" si="6"/>
        <v>#REF!</v>
      </c>
      <c r="P23" s="102" t="e">
        <f t="shared" si="6"/>
        <v>#REF!</v>
      </c>
      <c r="Q23" s="102" t="e">
        <f t="shared" si="6"/>
        <v>#REF!</v>
      </c>
      <c r="R23" s="102" t="e">
        <f t="shared" si="6"/>
        <v>#REF!</v>
      </c>
      <c r="S23" s="102" t="e">
        <f t="shared" si="6"/>
        <v>#REF!</v>
      </c>
      <c r="T23" s="102" t="e">
        <f t="shared" si="6"/>
        <v>#REF!</v>
      </c>
      <c r="U23" s="102" t="e">
        <f t="shared" si="6"/>
        <v>#REF!</v>
      </c>
      <c r="V23" s="102" t="e">
        <f t="shared" si="6"/>
        <v>#REF!</v>
      </c>
      <c r="W23" s="102" t="e">
        <f t="shared" si="6"/>
        <v>#REF!</v>
      </c>
      <c r="X23" s="113" t="e">
        <f t="shared" si="6"/>
        <v>#REF!</v>
      </c>
      <c r="Y23" s="104" t="e">
        <f>X23/G23*100</f>
        <v>#REF!</v>
      </c>
      <c r="Z23" s="94">
        <f>Z24+Z28+Z34+Z31</f>
        <v>900.251</v>
      </c>
      <c r="AA23" s="191">
        <f t="shared" si="2"/>
        <v>52.98711006474397</v>
      </c>
      <c r="AB23" s="188"/>
    </row>
    <row r="24" spans="1:28" ht="33" customHeight="1" outlineLevel="6" thickBot="1">
      <c r="A24" s="5" t="s">
        <v>94</v>
      </c>
      <c r="B24" s="16">
        <v>951</v>
      </c>
      <c r="C24" s="6" t="s">
        <v>17</v>
      </c>
      <c r="D24" s="6" t="s">
        <v>275</v>
      </c>
      <c r="E24" s="6" t="s">
        <v>91</v>
      </c>
      <c r="F24" s="6"/>
      <c r="G24" s="97">
        <f>G25+G26+G27</f>
        <v>1594</v>
      </c>
      <c r="H24" s="105" t="e">
        <f>H25+H39+#REF!</f>
        <v>#REF!</v>
      </c>
      <c r="I24" s="105" t="e">
        <f>I25+I39+#REF!</f>
        <v>#REF!</v>
      </c>
      <c r="J24" s="105" t="e">
        <f>J25+J39+#REF!</f>
        <v>#REF!</v>
      </c>
      <c r="K24" s="105" t="e">
        <f>K25+K39+#REF!</f>
        <v>#REF!</v>
      </c>
      <c r="L24" s="105" t="e">
        <f>L25+L39+#REF!</f>
        <v>#REF!</v>
      </c>
      <c r="M24" s="105" t="e">
        <f>M25+M39+#REF!</f>
        <v>#REF!</v>
      </c>
      <c r="N24" s="105" t="e">
        <f>N25+N39+#REF!</f>
        <v>#REF!</v>
      </c>
      <c r="O24" s="105" t="e">
        <f>O25+O39+#REF!</f>
        <v>#REF!</v>
      </c>
      <c r="P24" s="105" t="e">
        <f>P25+P39+#REF!</f>
        <v>#REF!</v>
      </c>
      <c r="Q24" s="105" t="e">
        <f>Q25+Q39+#REF!</f>
        <v>#REF!</v>
      </c>
      <c r="R24" s="105" t="e">
        <f>R25+R39+#REF!</f>
        <v>#REF!</v>
      </c>
      <c r="S24" s="105" t="e">
        <f>S25+S39+#REF!</f>
        <v>#REF!</v>
      </c>
      <c r="T24" s="105" t="e">
        <f>T25+T39+#REF!</f>
        <v>#REF!</v>
      </c>
      <c r="U24" s="105" t="e">
        <f>U25+U39+#REF!</f>
        <v>#REF!</v>
      </c>
      <c r="V24" s="105" t="e">
        <f>V25+V39+#REF!</f>
        <v>#REF!</v>
      </c>
      <c r="W24" s="105" t="e">
        <f>W25+W39+#REF!</f>
        <v>#REF!</v>
      </c>
      <c r="X24" s="114" t="e">
        <f>X25+X39+#REF!</f>
        <v>#REF!</v>
      </c>
      <c r="Y24" s="104" t="e">
        <f>X24/G24*100</f>
        <v>#REF!</v>
      </c>
      <c r="Z24" s="97">
        <f>Z25+Z26+Z27</f>
        <v>879.076</v>
      </c>
      <c r="AA24" s="191">
        <f t="shared" si="2"/>
        <v>55.149058971141784</v>
      </c>
      <c r="AB24" s="188"/>
    </row>
    <row r="25" spans="1:28" ht="32.25" outlineLevel="6" thickBot="1">
      <c r="A25" s="50" t="s">
        <v>268</v>
      </c>
      <c r="B25" s="54">
        <v>951</v>
      </c>
      <c r="C25" s="55" t="s">
        <v>17</v>
      </c>
      <c r="D25" s="55" t="s">
        <v>275</v>
      </c>
      <c r="E25" s="55" t="s">
        <v>92</v>
      </c>
      <c r="F25" s="55"/>
      <c r="G25" s="93">
        <v>1220</v>
      </c>
      <c r="H25" s="107">
        <f aca="true" t="shared" si="7" ref="H25:X25">H26</f>
        <v>2414.5</v>
      </c>
      <c r="I25" s="107">
        <f t="shared" si="7"/>
        <v>2414.5</v>
      </c>
      <c r="J25" s="107">
        <f t="shared" si="7"/>
        <v>2414.5</v>
      </c>
      <c r="K25" s="107">
        <f t="shared" si="7"/>
        <v>2414.5</v>
      </c>
      <c r="L25" s="107">
        <f t="shared" si="7"/>
        <v>2414.5</v>
      </c>
      <c r="M25" s="107">
        <f t="shared" si="7"/>
        <v>2414.5</v>
      </c>
      <c r="N25" s="107">
        <f t="shared" si="7"/>
        <v>2414.5</v>
      </c>
      <c r="O25" s="107">
        <f t="shared" si="7"/>
        <v>2414.5</v>
      </c>
      <c r="P25" s="107">
        <f t="shared" si="7"/>
        <v>2414.5</v>
      </c>
      <c r="Q25" s="107">
        <f t="shared" si="7"/>
        <v>2414.5</v>
      </c>
      <c r="R25" s="107">
        <f t="shared" si="7"/>
        <v>2414.5</v>
      </c>
      <c r="S25" s="107">
        <f t="shared" si="7"/>
        <v>2414.5</v>
      </c>
      <c r="T25" s="107">
        <f t="shared" si="7"/>
        <v>2414.5</v>
      </c>
      <c r="U25" s="107">
        <f t="shared" si="7"/>
        <v>2414.5</v>
      </c>
      <c r="V25" s="107">
        <f t="shared" si="7"/>
        <v>2414.5</v>
      </c>
      <c r="W25" s="107">
        <f t="shared" si="7"/>
        <v>2414.5</v>
      </c>
      <c r="X25" s="107">
        <f t="shared" si="7"/>
        <v>1860.127</v>
      </c>
      <c r="Y25" s="104">
        <f>X25/G25*100</f>
        <v>152.4694262295082</v>
      </c>
      <c r="Z25" s="135">
        <v>671.689</v>
      </c>
      <c r="AA25" s="191">
        <f t="shared" si="2"/>
        <v>55.05647540983606</v>
      </c>
      <c r="AB25" s="188"/>
    </row>
    <row r="26" spans="1:28" ht="48" outlineLevel="6" thickBot="1">
      <c r="A26" s="50" t="s">
        <v>270</v>
      </c>
      <c r="B26" s="54">
        <v>951</v>
      </c>
      <c r="C26" s="55" t="s">
        <v>17</v>
      </c>
      <c r="D26" s="55" t="s">
        <v>275</v>
      </c>
      <c r="E26" s="55" t="s">
        <v>93</v>
      </c>
      <c r="F26" s="55"/>
      <c r="G26" s="93">
        <v>5</v>
      </c>
      <c r="H26" s="110">
        <v>2414.5</v>
      </c>
      <c r="I26" s="97">
        <v>2414.5</v>
      </c>
      <c r="J26" s="97">
        <v>2414.5</v>
      </c>
      <c r="K26" s="97">
        <v>2414.5</v>
      </c>
      <c r="L26" s="97">
        <v>2414.5</v>
      </c>
      <c r="M26" s="97">
        <v>2414.5</v>
      </c>
      <c r="N26" s="97">
        <v>2414.5</v>
      </c>
      <c r="O26" s="97">
        <v>2414.5</v>
      </c>
      <c r="P26" s="97">
        <v>2414.5</v>
      </c>
      <c r="Q26" s="97">
        <v>2414.5</v>
      </c>
      <c r="R26" s="97">
        <v>2414.5</v>
      </c>
      <c r="S26" s="97">
        <v>2414.5</v>
      </c>
      <c r="T26" s="97">
        <v>2414.5</v>
      </c>
      <c r="U26" s="97">
        <v>2414.5</v>
      </c>
      <c r="V26" s="97">
        <v>2414.5</v>
      </c>
      <c r="W26" s="109">
        <v>2414.5</v>
      </c>
      <c r="X26" s="111">
        <v>1860.127</v>
      </c>
      <c r="Y26" s="104">
        <f>X26/G26*100</f>
        <v>37202.54</v>
      </c>
      <c r="Z26" s="93">
        <v>0</v>
      </c>
      <c r="AA26" s="191">
        <f t="shared" si="2"/>
        <v>0</v>
      </c>
      <c r="AB26" s="188"/>
    </row>
    <row r="27" spans="1:28" ht="48" outlineLevel="6" thickBot="1">
      <c r="A27" s="50" t="s">
        <v>263</v>
      </c>
      <c r="B27" s="54">
        <v>951</v>
      </c>
      <c r="C27" s="55" t="s">
        <v>17</v>
      </c>
      <c r="D27" s="55" t="s">
        <v>275</v>
      </c>
      <c r="E27" s="55" t="s">
        <v>264</v>
      </c>
      <c r="F27" s="55"/>
      <c r="G27" s="93">
        <v>369</v>
      </c>
      <c r="H27" s="108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12"/>
      <c r="Y27" s="104"/>
      <c r="Z27" s="135">
        <v>207.387</v>
      </c>
      <c r="AA27" s="191">
        <f t="shared" si="2"/>
        <v>56.20243902439025</v>
      </c>
      <c r="AB27" s="188"/>
    </row>
    <row r="28" spans="1:28" ht="32.25" outlineLevel="6" thickBot="1">
      <c r="A28" s="5" t="s">
        <v>101</v>
      </c>
      <c r="B28" s="16">
        <v>951</v>
      </c>
      <c r="C28" s="6" t="s">
        <v>17</v>
      </c>
      <c r="D28" s="6" t="s">
        <v>275</v>
      </c>
      <c r="E28" s="6" t="s">
        <v>95</v>
      </c>
      <c r="F28" s="6"/>
      <c r="G28" s="97">
        <f>G29+G30</f>
        <v>0</v>
      </c>
      <c r="H28" s="108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12"/>
      <c r="Y28" s="104"/>
      <c r="Z28" s="97">
        <f>Z29+Z30</f>
        <v>0</v>
      </c>
      <c r="AA28" s="191">
        <v>0</v>
      </c>
      <c r="AB28" s="188"/>
    </row>
    <row r="29" spans="1:28" ht="32.25" outlineLevel="6" thickBot="1">
      <c r="A29" s="50" t="s">
        <v>102</v>
      </c>
      <c r="B29" s="54">
        <v>951</v>
      </c>
      <c r="C29" s="55" t="s">
        <v>17</v>
      </c>
      <c r="D29" s="55" t="s">
        <v>275</v>
      </c>
      <c r="E29" s="55" t="s">
        <v>96</v>
      </c>
      <c r="F29" s="55"/>
      <c r="G29" s="93">
        <v>0</v>
      </c>
      <c r="H29" s="108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12"/>
      <c r="Y29" s="104"/>
      <c r="Z29" s="93">
        <v>0</v>
      </c>
      <c r="AA29" s="191">
        <v>0</v>
      </c>
      <c r="AB29" s="188"/>
    </row>
    <row r="30" spans="1:28" ht="32.25" outlineLevel="6" thickBot="1">
      <c r="A30" s="50" t="s">
        <v>103</v>
      </c>
      <c r="B30" s="54">
        <v>951</v>
      </c>
      <c r="C30" s="55" t="s">
        <v>17</v>
      </c>
      <c r="D30" s="55" t="s">
        <v>275</v>
      </c>
      <c r="E30" s="55" t="s">
        <v>97</v>
      </c>
      <c r="F30" s="55"/>
      <c r="G30" s="93">
        <v>0</v>
      </c>
      <c r="H30" s="108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12"/>
      <c r="Y30" s="104"/>
      <c r="Z30" s="93">
        <v>0</v>
      </c>
      <c r="AA30" s="191">
        <v>0</v>
      </c>
      <c r="AB30" s="188"/>
    </row>
    <row r="31" spans="1:28" ht="16.5" outlineLevel="6" thickBot="1">
      <c r="A31" s="5" t="s">
        <v>376</v>
      </c>
      <c r="B31" s="16">
        <v>951</v>
      </c>
      <c r="C31" s="6" t="s">
        <v>17</v>
      </c>
      <c r="D31" s="6" t="s">
        <v>275</v>
      </c>
      <c r="E31" s="6" t="s">
        <v>377</v>
      </c>
      <c r="F31" s="6"/>
      <c r="G31" s="97">
        <f>G32+G33</f>
        <v>100</v>
      </c>
      <c r="H31" s="108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12"/>
      <c r="Y31" s="104"/>
      <c r="Z31" s="97">
        <f>Z32+Z33</f>
        <v>20.5</v>
      </c>
      <c r="AA31" s="191">
        <f t="shared" si="2"/>
        <v>20.5</v>
      </c>
      <c r="AB31" s="188"/>
    </row>
    <row r="32" spans="1:28" ht="16.5" outlineLevel="6" thickBot="1">
      <c r="A32" s="50" t="s">
        <v>378</v>
      </c>
      <c r="B32" s="54">
        <v>951</v>
      </c>
      <c r="C32" s="55" t="s">
        <v>17</v>
      </c>
      <c r="D32" s="55" t="s">
        <v>275</v>
      </c>
      <c r="E32" s="55" t="s">
        <v>379</v>
      </c>
      <c r="F32" s="55"/>
      <c r="G32" s="93">
        <v>100</v>
      </c>
      <c r="H32" s="108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12"/>
      <c r="Y32" s="104"/>
      <c r="Z32" s="135">
        <v>20.5</v>
      </c>
      <c r="AA32" s="191">
        <f t="shared" si="2"/>
        <v>20.5</v>
      </c>
      <c r="AB32" s="188"/>
    </row>
    <row r="33" spans="1:28" ht="16.5" outlineLevel="6" thickBot="1">
      <c r="A33" s="50" t="s">
        <v>231</v>
      </c>
      <c r="B33" s="54">
        <v>951</v>
      </c>
      <c r="C33" s="55" t="s">
        <v>17</v>
      </c>
      <c r="D33" s="55" t="s">
        <v>275</v>
      </c>
      <c r="E33" s="55" t="s">
        <v>230</v>
      </c>
      <c r="F33" s="55"/>
      <c r="G33" s="93">
        <v>0</v>
      </c>
      <c r="H33" s="108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12"/>
      <c r="Y33" s="104"/>
      <c r="Z33" s="93">
        <v>0</v>
      </c>
      <c r="AA33" s="192">
        <v>0</v>
      </c>
      <c r="AB33" s="188"/>
    </row>
    <row r="34" spans="1:28" ht="16.5" outlineLevel="6" thickBot="1">
      <c r="A34" s="5" t="s">
        <v>104</v>
      </c>
      <c r="B34" s="16">
        <v>951</v>
      </c>
      <c r="C34" s="6" t="s">
        <v>17</v>
      </c>
      <c r="D34" s="6" t="s">
        <v>275</v>
      </c>
      <c r="E34" s="6" t="s">
        <v>98</v>
      </c>
      <c r="F34" s="6"/>
      <c r="G34" s="97">
        <f>G35+G36</f>
        <v>5</v>
      </c>
      <c r="H34" s="108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12"/>
      <c r="Y34" s="104"/>
      <c r="Z34" s="97">
        <f>Z35+Z36</f>
        <v>0.675</v>
      </c>
      <c r="AA34" s="191">
        <f t="shared" si="2"/>
        <v>13.5</v>
      </c>
      <c r="AB34" s="188"/>
    </row>
    <row r="35" spans="1:28" ht="32.25" outlineLevel="6" thickBot="1">
      <c r="A35" s="50" t="s">
        <v>105</v>
      </c>
      <c r="B35" s="54">
        <v>951</v>
      </c>
      <c r="C35" s="55" t="s">
        <v>17</v>
      </c>
      <c r="D35" s="55" t="s">
        <v>275</v>
      </c>
      <c r="E35" s="55" t="s">
        <v>99</v>
      </c>
      <c r="F35" s="55"/>
      <c r="G35" s="93">
        <v>0</v>
      </c>
      <c r="H35" s="108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2"/>
      <c r="Y35" s="104"/>
      <c r="Z35" s="93">
        <v>0</v>
      </c>
      <c r="AA35" s="191">
        <v>0</v>
      </c>
      <c r="AB35" s="188"/>
    </row>
    <row r="36" spans="1:28" ht="16.5" outlineLevel="6" thickBot="1">
      <c r="A36" s="50" t="s">
        <v>106</v>
      </c>
      <c r="B36" s="54">
        <v>951</v>
      </c>
      <c r="C36" s="55" t="s">
        <v>17</v>
      </c>
      <c r="D36" s="55" t="s">
        <v>275</v>
      </c>
      <c r="E36" s="55" t="s">
        <v>100</v>
      </c>
      <c r="F36" s="55"/>
      <c r="G36" s="93">
        <v>5</v>
      </c>
      <c r="H36" s="108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2"/>
      <c r="Y36" s="104"/>
      <c r="Z36" s="135">
        <v>0.675</v>
      </c>
      <c r="AA36" s="191">
        <f t="shared" si="2"/>
        <v>13.5</v>
      </c>
      <c r="AB36" s="188"/>
    </row>
    <row r="37" spans="1:28" ht="32.25" outlineLevel="6" thickBot="1">
      <c r="A37" s="56" t="s">
        <v>140</v>
      </c>
      <c r="B37" s="52">
        <v>951</v>
      </c>
      <c r="C37" s="53" t="s">
        <v>17</v>
      </c>
      <c r="D37" s="53" t="s">
        <v>276</v>
      </c>
      <c r="E37" s="53" t="s">
        <v>5</v>
      </c>
      <c r="F37" s="53"/>
      <c r="G37" s="94">
        <f>G38</f>
        <v>1464.3</v>
      </c>
      <c r="H37" s="108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12"/>
      <c r="Y37" s="104"/>
      <c r="Z37" s="94">
        <f>Z38</f>
        <v>700.109</v>
      </c>
      <c r="AA37" s="191">
        <f t="shared" si="2"/>
        <v>47.81185549409274</v>
      </c>
      <c r="AB37" s="188"/>
    </row>
    <row r="38" spans="1:28" ht="32.25" outlineLevel="6" thickBot="1">
      <c r="A38" s="5" t="s">
        <v>94</v>
      </c>
      <c r="B38" s="16">
        <v>951</v>
      </c>
      <c r="C38" s="6" t="s">
        <v>17</v>
      </c>
      <c r="D38" s="6" t="s">
        <v>276</v>
      </c>
      <c r="E38" s="6" t="s">
        <v>91</v>
      </c>
      <c r="F38" s="6"/>
      <c r="G38" s="97">
        <f>G39+G40+G42+G41</f>
        <v>1464.3</v>
      </c>
      <c r="H38" s="108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12"/>
      <c r="Y38" s="104"/>
      <c r="Z38" s="97">
        <f>Z39+Z40+Z42+Z41</f>
        <v>700.109</v>
      </c>
      <c r="AA38" s="191">
        <f t="shared" si="2"/>
        <v>47.81185549409274</v>
      </c>
      <c r="AB38" s="188"/>
    </row>
    <row r="39" spans="1:28" ht="18" customHeight="1" outlineLevel="6" thickBot="1">
      <c r="A39" s="50" t="s">
        <v>268</v>
      </c>
      <c r="B39" s="54">
        <v>951</v>
      </c>
      <c r="C39" s="55" t="s">
        <v>17</v>
      </c>
      <c r="D39" s="55" t="s">
        <v>276</v>
      </c>
      <c r="E39" s="55" t="s">
        <v>92</v>
      </c>
      <c r="F39" s="55"/>
      <c r="G39" s="93">
        <v>1000</v>
      </c>
      <c r="H39" s="107">
        <f aca="true" t="shared" si="8" ref="H39:X39">H40</f>
        <v>1331.7</v>
      </c>
      <c r="I39" s="107">
        <f t="shared" si="8"/>
        <v>1331.7</v>
      </c>
      <c r="J39" s="107">
        <f t="shared" si="8"/>
        <v>1331.7</v>
      </c>
      <c r="K39" s="107">
        <f t="shared" si="8"/>
        <v>1331.7</v>
      </c>
      <c r="L39" s="107">
        <f t="shared" si="8"/>
        <v>1331.7</v>
      </c>
      <c r="M39" s="107">
        <f t="shared" si="8"/>
        <v>1331.7</v>
      </c>
      <c r="N39" s="107">
        <f t="shared" si="8"/>
        <v>1331.7</v>
      </c>
      <c r="O39" s="107">
        <f t="shared" si="8"/>
        <v>1331.7</v>
      </c>
      <c r="P39" s="107">
        <f t="shared" si="8"/>
        <v>1331.7</v>
      </c>
      <c r="Q39" s="107">
        <f t="shared" si="8"/>
        <v>1331.7</v>
      </c>
      <c r="R39" s="107">
        <f t="shared" si="8"/>
        <v>1331.7</v>
      </c>
      <c r="S39" s="107">
        <f t="shared" si="8"/>
        <v>1331.7</v>
      </c>
      <c r="T39" s="107">
        <f t="shared" si="8"/>
        <v>1331.7</v>
      </c>
      <c r="U39" s="107">
        <f t="shared" si="8"/>
        <v>1331.7</v>
      </c>
      <c r="V39" s="107">
        <f t="shared" si="8"/>
        <v>1331.7</v>
      </c>
      <c r="W39" s="107">
        <f t="shared" si="8"/>
        <v>1331.7</v>
      </c>
      <c r="X39" s="115">
        <f t="shared" si="8"/>
        <v>874.3892</v>
      </c>
      <c r="Y39" s="104">
        <f>X39/G39*100</f>
        <v>87.43892</v>
      </c>
      <c r="Z39" s="135">
        <v>550.942</v>
      </c>
      <c r="AA39" s="191">
        <f t="shared" si="2"/>
        <v>55.0942</v>
      </c>
      <c r="AB39" s="188"/>
    </row>
    <row r="40" spans="1:28" ht="48" outlineLevel="6" thickBot="1">
      <c r="A40" s="50" t="s">
        <v>270</v>
      </c>
      <c r="B40" s="54">
        <v>951</v>
      </c>
      <c r="C40" s="55" t="s">
        <v>17</v>
      </c>
      <c r="D40" s="55" t="s">
        <v>276</v>
      </c>
      <c r="E40" s="55" t="s">
        <v>93</v>
      </c>
      <c r="F40" s="55"/>
      <c r="G40" s="93">
        <v>5</v>
      </c>
      <c r="H40" s="110">
        <v>1331.7</v>
      </c>
      <c r="I40" s="97">
        <v>1331.7</v>
      </c>
      <c r="J40" s="97">
        <v>1331.7</v>
      </c>
      <c r="K40" s="97">
        <v>1331.7</v>
      </c>
      <c r="L40" s="97">
        <v>1331.7</v>
      </c>
      <c r="M40" s="97">
        <v>1331.7</v>
      </c>
      <c r="N40" s="97">
        <v>1331.7</v>
      </c>
      <c r="O40" s="97">
        <v>1331.7</v>
      </c>
      <c r="P40" s="97">
        <v>1331.7</v>
      </c>
      <c r="Q40" s="97">
        <v>1331.7</v>
      </c>
      <c r="R40" s="97">
        <v>1331.7</v>
      </c>
      <c r="S40" s="97">
        <v>1331.7</v>
      </c>
      <c r="T40" s="97">
        <v>1331.7</v>
      </c>
      <c r="U40" s="97">
        <v>1331.7</v>
      </c>
      <c r="V40" s="97">
        <v>1331.7</v>
      </c>
      <c r="W40" s="109">
        <v>1331.7</v>
      </c>
      <c r="X40" s="111">
        <v>874.3892</v>
      </c>
      <c r="Y40" s="104">
        <f>X40/G40*100</f>
        <v>17487.784</v>
      </c>
      <c r="Z40" s="93">
        <v>0</v>
      </c>
      <c r="AA40" s="191">
        <f t="shared" si="2"/>
        <v>0</v>
      </c>
      <c r="AB40" s="188"/>
    </row>
    <row r="41" spans="1:28" ht="32.25" outlineLevel="6" thickBot="1">
      <c r="A41" s="50" t="s">
        <v>109</v>
      </c>
      <c r="B41" s="54">
        <v>951</v>
      </c>
      <c r="C41" s="55" t="s">
        <v>17</v>
      </c>
      <c r="D41" s="55" t="s">
        <v>276</v>
      </c>
      <c r="E41" s="55" t="s">
        <v>380</v>
      </c>
      <c r="F41" s="55"/>
      <c r="G41" s="93">
        <v>192</v>
      </c>
      <c r="H41" s="108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12"/>
      <c r="Y41" s="104"/>
      <c r="Z41" s="93">
        <v>0</v>
      </c>
      <c r="AA41" s="191">
        <f t="shared" si="2"/>
        <v>0</v>
      </c>
      <c r="AB41" s="188"/>
    </row>
    <row r="42" spans="1:28" ht="48" outlineLevel="6" thickBot="1">
      <c r="A42" s="50" t="s">
        <v>263</v>
      </c>
      <c r="B42" s="54">
        <v>951</v>
      </c>
      <c r="C42" s="55" t="s">
        <v>17</v>
      </c>
      <c r="D42" s="55" t="s">
        <v>276</v>
      </c>
      <c r="E42" s="55" t="s">
        <v>264</v>
      </c>
      <c r="F42" s="55"/>
      <c r="G42" s="93">
        <v>267.3</v>
      </c>
      <c r="H42" s="108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12"/>
      <c r="Y42" s="104"/>
      <c r="Z42" s="135">
        <v>149.167</v>
      </c>
      <c r="AA42" s="191">
        <f t="shared" si="2"/>
        <v>55.80508791619903</v>
      </c>
      <c r="AB42" s="188"/>
    </row>
    <row r="43" spans="1:28" ht="19.5" customHeight="1" outlineLevel="6" thickBot="1">
      <c r="A43" s="56" t="s">
        <v>143</v>
      </c>
      <c r="B43" s="52">
        <v>951</v>
      </c>
      <c r="C43" s="53" t="s">
        <v>17</v>
      </c>
      <c r="D43" s="53" t="s">
        <v>277</v>
      </c>
      <c r="E43" s="53" t="s">
        <v>5</v>
      </c>
      <c r="F43" s="53"/>
      <c r="G43" s="94">
        <f>G44</f>
        <v>0</v>
      </c>
      <c r="H43" s="108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8"/>
      <c r="Y43" s="104"/>
      <c r="Z43" s="94">
        <f>Z44</f>
        <v>0</v>
      </c>
      <c r="AA43" s="191">
        <v>0</v>
      </c>
      <c r="AB43" s="188"/>
    </row>
    <row r="44" spans="1:28" ht="21" customHeight="1" outlineLevel="6" thickBot="1">
      <c r="A44" s="5" t="s">
        <v>112</v>
      </c>
      <c r="B44" s="16">
        <v>951</v>
      </c>
      <c r="C44" s="6" t="s">
        <v>17</v>
      </c>
      <c r="D44" s="6" t="s">
        <v>277</v>
      </c>
      <c r="E44" s="6" t="s">
        <v>232</v>
      </c>
      <c r="F44" s="6"/>
      <c r="G44" s="97">
        <v>0</v>
      </c>
      <c r="H44" s="108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8"/>
      <c r="Y44" s="104"/>
      <c r="Z44" s="97">
        <v>0</v>
      </c>
      <c r="AA44" s="191">
        <v>0</v>
      </c>
      <c r="AB44" s="188"/>
    </row>
    <row r="45" spans="1:28" ht="51" customHeight="1" outlineLevel="6" thickBot="1">
      <c r="A45" s="8" t="s">
        <v>26</v>
      </c>
      <c r="B45" s="14">
        <v>951</v>
      </c>
      <c r="C45" s="9" t="s">
        <v>7</v>
      </c>
      <c r="D45" s="9" t="s">
        <v>271</v>
      </c>
      <c r="E45" s="9" t="s">
        <v>5</v>
      </c>
      <c r="F45" s="9"/>
      <c r="G45" s="92">
        <f>G46</f>
        <v>4757.299999999999</v>
      </c>
      <c r="H45" s="110">
        <v>96</v>
      </c>
      <c r="I45" s="97">
        <v>96</v>
      </c>
      <c r="J45" s="97">
        <v>96</v>
      </c>
      <c r="K45" s="97">
        <v>96</v>
      </c>
      <c r="L45" s="97">
        <v>96</v>
      </c>
      <c r="M45" s="97">
        <v>96</v>
      </c>
      <c r="N45" s="97">
        <v>96</v>
      </c>
      <c r="O45" s="97">
        <v>96</v>
      </c>
      <c r="P45" s="97">
        <v>96</v>
      </c>
      <c r="Q45" s="97">
        <v>96</v>
      </c>
      <c r="R45" s="97">
        <v>96</v>
      </c>
      <c r="S45" s="97">
        <v>96</v>
      </c>
      <c r="T45" s="97">
        <v>96</v>
      </c>
      <c r="U45" s="97">
        <v>96</v>
      </c>
      <c r="V45" s="97">
        <v>96</v>
      </c>
      <c r="W45" s="109">
        <v>96</v>
      </c>
      <c r="X45" s="111">
        <v>141</v>
      </c>
      <c r="Y45" s="104">
        <f>X45/G45*100</f>
        <v>2.963866058478549</v>
      </c>
      <c r="Z45" s="92">
        <f>Z46</f>
        <v>3465.169</v>
      </c>
      <c r="AA45" s="191">
        <f t="shared" si="2"/>
        <v>72.838984297816</v>
      </c>
      <c r="AB45" s="188"/>
    </row>
    <row r="46" spans="1:28" ht="32.25" outlineLevel="6" thickBot="1">
      <c r="A46" s="69" t="s">
        <v>137</v>
      </c>
      <c r="B46" s="14">
        <v>951</v>
      </c>
      <c r="C46" s="9" t="s">
        <v>7</v>
      </c>
      <c r="D46" s="9" t="s">
        <v>272</v>
      </c>
      <c r="E46" s="9" t="s">
        <v>5</v>
      </c>
      <c r="F46" s="10"/>
      <c r="G46" s="92">
        <f>G47</f>
        <v>4757.299999999999</v>
      </c>
      <c r="H46" s="108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12"/>
      <c r="Y46" s="104"/>
      <c r="Z46" s="92">
        <f>Z47</f>
        <v>3465.169</v>
      </c>
      <c r="AA46" s="191">
        <f t="shared" si="2"/>
        <v>72.838984297816</v>
      </c>
      <c r="AB46" s="188"/>
    </row>
    <row r="47" spans="1:28" ht="34.5" customHeight="1" outlineLevel="3" thickBot="1">
      <c r="A47" s="69" t="s">
        <v>138</v>
      </c>
      <c r="B47" s="14">
        <v>951</v>
      </c>
      <c r="C47" s="9" t="s">
        <v>7</v>
      </c>
      <c r="D47" s="9" t="s">
        <v>273</v>
      </c>
      <c r="E47" s="9" t="s">
        <v>5</v>
      </c>
      <c r="F47" s="10"/>
      <c r="G47" s="92">
        <f>G48</f>
        <v>4757.299999999999</v>
      </c>
      <c r="H47" s="102">
        <f aca="true" t="shared" si="9" ref="H47:X49">H48</f>
        <v>8918.7</v>
      </c>
      <c r="I47" s="102">
        <f t="shared" si="9"/>
        <v>8918.7</v>
      </c>
      <c r="J47" s="102">
        <f t="shared" si="9"/>
        <v>8918.7</v>
      </c>
      <c r="K47" s="102">
        <f t="shared" si="9"/>
        <v>8918.7</v>
      </c>
      <c r="L47" s="102">
        <f t="shared" si="9"/>
        <v>8918.7</v>
      </c>
      <c r="M47" s="102">
        <f t="shared" si="9"/>
        <v>8918.7</v>
      </c>
      <c r="N47" s="102">
        <f t="shared" si="9"/>
        <v>8918.7</v>
      </c>
      <c r="O47" s="102">
        <f t="shared" si="9"/>
        <v>8918.7</v>
      </c>
      <c r="P47" s="102">
        <f t="shared" si="9"/>
        <v>8918.7</v>
      </c>
      <c r="Q47" s="102">
        <f t="shared" si="9"/>
        <v>8918.7</v>
      </c>
      <c r="R47" s="102">
        <f t="shared" si="9"/>
        <v>8918.7</v>
      </c>
      <c r="S47" s="102">
        <f t="shared" si="9"/>
        <v>8918.7</v>
      </c>
      <c r="T47" s="102">
        <f t="shared" si="9"/>
        <v>8918.7</v>
      </c>
      <c r="U47" s="102">
        <f t="shared" si="9"/>
        <v>8918.7</v>
      </c>
      <c r="V47" s="102">
        <f t="shared" si="9"/>
        <v>8918.7</v>
      </c>
      <c r="W47" s="102">
        <f t="shared" si="9"/>
        <v>8918.7</v>
      </c>
      <c r="X47" s="113">
        <f t="shared" si="9"/>
        <v>5600.44265</v>
      </c>
      <c r="Y47" s="104">
        <f>X47/G47*100</f>
        <v>117.72313392050113</v>
      </c>
      <c r="Z47" s="92">
        <f>Z48</f>
        <v>3465.169</v>
      </c>
      <c r="AA47" s="191">
        <f t="shared" si="2"/>
        <v>72.838984297816</v>
      </c>
      <c r="AB47" s="188"/>
    </row>
    <row r="48" spans="1:28" ht="49.5" customHeight="1" outlineLevel="3" thickBot="1">
      <c r="A48" s="70" t="s">
        <v>210</v>
      </c>
      <c r="B48" s="52">
        <v>951</v>
      </c>
      <c r="C48" s="53" t="s">
        <v>7</v>
      </c>
      <c r="D48" s="53" t="s">
        <v>275</v>
      </c>
      <c r="E48" s="53" t="s">
        <v>5</v>
      </c>
      <c r="F48" s="53"/>
      <c r="G48" s="94">
        <f>G49+G53+G56</f>
        <v>4757.299999999999</v>
      </c>
      <c r="H48" s="105">
        <f t="shared" si="9"/>
        <v>8918.7</v>
      </c>
      <c r="I48" s="105">
        <f t="shared" si="9"/>
        <v>8918.7</v>
      </c>
      <c r="J48" s="105">
        <f t="shared" si="9"/>
        <v>8918.7</v>
      </c>
      <c r="K48" s="105">
        <f t="shared" si="9"/>
        <v>8918.7</v>
      </c>
      <c r="L48" s="105">
        <f t="shared" si="9"/>
        <v>8918.7</v>
      </c>
      <c r="M48" s="105">
        <f t="shared" si="9"/>
        <v>8918.7</v>
      </c>
      <c r="N48" s="105">
        <f t="shared" si="9"/>
        <v>8918.7</v>
      </c>
      <c r="O48" s="105">
        <f t="shared" si="9"/>
        <v>8918.7</v>
      </c>
      <c r="P48" s="105">
        <f t="shared" si="9"/>
        <v>8918.7</v>
      </c>
      <c r="Q48" s="105">
        <f t="shared" si="9"/>
        <v>8918.7</v>
      </c>
      <c r="R48" s="105">
        <f t="shared" si="9"/>
        <v>8918.7</v>
      </c>
      <c r="S48" s="105">
        <f t="shared" si="9"/>
        <v>8918.7</v>
      </c>
      <c r="T48" s="105">
        <f t="shared" si="9"/>
        <v>8918.7</v>
      </c>
      <c r="U48" s="105">
        <f t="shared" si="9"/>
        <v>8918.7</v>
      </c>
      <c r="V48" s="105">
        <f t="shared" si="9"/>
        <v>8918.7</v>
      </c>
      <c r="W48" s="105">
        <f t="shared" si="9"/>
        <v>8918.7</v>
      </c>
      <c r="X48" s="114">
        <f t="shared" si="9"/>
        <v>5600.44265</v>
      </c>
      <c r="Y48" s="104">
        <f>X48/G48*100</f>
        <v>117.72313392050113</v>
      </c>
      <c r="Z48" s="94">
        <f>Z49+Z53+Z56</f>
        <v>3465.169</v>
      </c>
      <c r="AA48" s="191">
        <f t="shared" si="2"/>
        <v>72.838984297816</v>
      </c>
      <c r="AB48" s="188"/>
    </row>
    <row r="49" spans="1:28" ht="32.25" outlineLevel="4" thickBot="1">
      <c r="A49" s="5" t="s">
        <v>94</v>
      </c>
      <c r="B49" s="16">
        <v>951</v>
      </c>
      <c r="C49" s="6" t="s">
        <v>7</v>
      </c>
      <c r="D49" s="6" t="s">
        <v>275</v>
      </c>
      <c r="E49" s="6" t="s">
        <v>91</v>
      </c>
      <c r="F49" s="6"/>
      <c r="G49" s="97">
        <f>G50+G51+G52</f>
        <v>4575.9</v>
      </c>
      <c r="H49" s="107">
        <f t="shared" si="9"/>
        <v>8918.7</v>
      </c>
      <c r="I49" s="107">
        <f t="shared" si="9"/>
        <v>8918.7</v>
      </c>
      <c r="J49" s="107">
        <f t="shared" si="9"/>
        <v>8918.7</v>
      </c>
      <c r="K49" s="107">
        <f t="shared" si="9"/>
        <v>8918.7</v>
      </c>
      <c r="L49" s="107">
        <f t="shared" si="9"/>
        <v>8918.7</v>
      </c>
      <c r="M49" s="107">
        <f t="shared" si="9"/>
        <v>8918.7</v>
      </c>
      <c r="N49" s="107">
        <f t="shared" si="9"/>
        <v>8918.7</v>
      </c>
      <c r="O49" s="107">
        <f t="shared" si="9"/>
        <v>8918.7</v>
      </c>
      <c r="P49" s="107">
        <f t="shared" si="9"/>
        <v>8918.7</v>
      </c>
      <c r="Q49" s="107">
        <f t="shared" si="9"/>
        <v>8918.7</v>
      </c>
      <c r="R49" s="107">
        <f t="shared" si="9"/>
        <v>8918.7</v>
      </c>
      <c r="S49" s="107">
        <f t="shared" si="9"/>
        <v>8918.7</v>
      </c>
      <c r="T49" s="107">
        <f t="shared" si="9"/>
        <v>8918.7</v>
      </c>
      <c r="U49" s="107">
        <f t="shared" si="9"/>
        <v>8918.7</v>
      </c>
      <c r="V49" s="107">
        <f t="shared" si="9"/>
        <v>8918.7</v>
      </c>
      <c r="W49" s="107">
        <f t="shared" si="9"/>
        <v>8918.7</v>
      </c>
      <c r="X49" s="107">
        <f t="shared" si="9"/>
        <v>5600.44265</v>
      </c>
      <c r="Y49" s="104">
        <f>X49/G49*100</f>
        <v>122.3899702790708</v>
      </c>
      <c r="Z49" s="97">
        <f>Z50+Z51+Z52</f>
        <v>3430.321</v>
      </c>
      <c r="AA49" s="191">
        <f t="shared" si="2"/>
        <v>74.96494678642453</v>
      </c>
      <c r="AB49" s="188"/>
    </row>
    <row r="50" spans="1:28" ht="32.25" outlineLevel="5" thickBot="1">
      <c r="A50" s="50" t="s">
        <v>268</v>
      </c>
      <c r="B50" s="54">
        <v>951</v>
      </c>
      <c r="C50" s="55" t="s">
        <v>7</v>
      </c>
      <c r="D50" s="55" t="s">
        <v>275</v>
      </c>
      <c r="E50" s="55" t="s">
        <v>92</v>
      </c>
      <c r="F50" s="55"/>
      <c r="G50" s="93">
        <v>3553.9</v>
      </c>
      <c r="H50" s="110">
        <v>8918.7</v>
      </c>
      <c r="I50" s="97">
        <v>8918.7</v>
      </c>
      <c r="J50" s="97">
        <v>8918.7</v>
      </c>
      <c r="K50" s="97">
        <v>8918.7</v>
      </c>
      <c r="L50" s="97">
        <v>8918.7</v>
      </c>
      <c r="M50" s="97">
        <v>8918.7</v>
      </c>
      <c r="N50" s="97">
        <v>8918.7</v>
      </c>
      <c r="O50" s="97">
        <v>8918.7</v>
      </c>
      <c r="P50" s="97">
        <v>8918.7</v>
      </c>
      <c r="Q50" s="97">
        <v>8918.7</v>
      </c>
      <c r="R50" s="97">
        <v>8918.7</v>
      </c>
      <c r="S50" s="97">
        <v>8918.7</v>
      </c>
      <c r="T50" s="97">
        <v>8918.7</v>
      </c>
      <c r="U50" s="97">
        <v>8918.7</v>
      </c>
      <c r="V50" s="97">
        <v>8918.7</v>
      </c>
      <c r="W50" s="109">
        <v>8918.7</v>
      </c>
      <c r="X50" s="111">
        <v>5600.44265</v>
      </c>
      <c r="Y50" s="104">
        <f>X50/G50*100</f>
        <v>157.5858254312164</v>
      </c>
      <c r="Z50" s="135">
        <v>2607.596</v>
      </c>
      <c r="AA50" s="191">
        <f t="shared" si="2"/>
        <v>73.37280171079658</v>
      </c>
      <c r="AB50" s="188"/>
    </row>
    <row r="51" spans="1:28" ht="48" outlineLevel="5" thickBot="1">
      <c r="A51" s="50" t="s">
        <v>270</v>
      </c>
      <c r="B51" s="54">
        <v>951</v>
      </c>
      <c r="C51" s="55" t="s">
        <v>7</v>
      </c>
      <c r="D51" s="55" t="s">
        <v>275</v>
      </c>
      <c r="E51" s="55" t="s">
        <v>93</v>
      </c>
      <c r="F51" s="55"/>
      <c r="G51" s="93">
        <v>1</v>
      </c>
      <c r="H51" s="108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12"/>
      <c r="Y51" s="104"/>
      <c r="Z51" s="93">
        <v>0</v>
      </c>
      <c r="AA51" s="191">
        <f t="shared" si="2"/>
        <v>0</v>
      </c>
      <c r="AB51" s="188"/>
    </row>
    <row r="52" spans="1:28" ht="48" outlineLevel="5" thickBot="1">
      <c r="A52" s="50" t="s">
        <v>263</v>
      </c>
      <c r="B52" s="54">
        <v>951</v>
      </c>
      <c r="C52" s="55" t="s">
        <v>7</v>
      </c>
      <c r="D52" s="55" t="s">
        <v>275</v>
      </c>
      <c r="E52" s="55" t="s">
        <v>264</v>
      </c>
      <c r="F52" s="55"/>
      <c r="G52" s="93">
        <v>1021</v>
      </c>
      <c r="H52" s="108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12"/>
      <c r="Y52" s="104"/>
      <c r="Z52" s="135">
        <v>822.725</v>
      </c>
      <c r="AA52" s="191">
        <f t="shared" si="2"/>
        <v>80.58031341821743</v>
      </c>
      <c r="AB52" s="188"/>
    </row>
    <row r="53" spans="1:28" ht="32.25" outlineLevel="5" thickBot="1">
      <c r="A53" s="5" t="s">
        <v>101</v>
      </c>
      <c r="B53" s="16">
        <v>951</v>
      </c>
      <c r="C53" s="6" t="s">
        <v>7</v>
      </c>
      <c r="D53" s="6" t="s">
        <v>275</v>
      </c>
      <c r="E53" s="6" t="s">
        <v>95</v>
      </c>
      <c r="F53" s="6"/>
      <c r="G53" s="97">
        <f>G54+G55</f>
        <v>20</v>
      </c>
      <c r="H53" s="108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12"/>
      <c r="Y53" s="104"/>
      <c r="Z53" s="97">
        <f>Z54+Z55</f>
        <v>0</v>
      </c>
      <c r="AA53" s="191">
        <f t="shared" si="2"/>
        <v>0</v>
      </c>
      <c r="AB53" s="188"/>
    </row>
    <row r="54" spans="1:28" ht="32.25" outlineLevel="5" thickBot="1">
      <c r="A54" s="50" t="s">
        <v>102</v>
      </c>
      <c r="B54" s="54">
        <v>951</v>
      </c>
      <c r="C54" s="55" t="s">
        <v>7</v>
      </c>
      <c r="D54" s="55" t="s">
        <v>275</v>
      </c>
      <c r="E54" s="55" t="s">
        <v>96</v>
      </c>
      <c r="F54" s="55"/>
      <c r="G54" s="93">
        <v>0</v>
      </c>
      <c r="H54" s="108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12"/>
      <c r="Y54" s="104"/>
      <c r="Z54" s="93">
        <v>0</v>
      </c>
      <c r="AA54" s="191">
        <v>0</v>
      </c>
      <c r="AB54" s="188"/>
    </row>
    <row r="55" spans="1:28" ht="32.25" outlineLevel="5" thickBot="1">
      <c r="A55" s="50" t="s">
        <v>103</v>
      </c>
      <c r="B55" s="54">
        <v>951</v>
      </c>
      <c r="C55" s="55" t="s">
        <v>7</v>
      </c>
      <c r="D55" s="55" t="s">
        <v>275</v>
      </c>
      <c r="E55" s="55" t="s">
        <v>97</v>
      </c>
      <c r="F55" s="55"/>
      <c r="G55" s="93">
        <v>20</v>
      </c>
      <c r="H55" s="108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12"/>
      <c r="Y55" s="104"/>
      <c r="Z55" s="93">
        <v>0</v>
      </c>
      <c r="AA55" s="191">
        <f t="shared" si="2"/>
        <v>0</v>
      </c>
      <c r="AB55" s="188"/>
    </row>
    <row r="56" spans="1:28" ht="16.5" outlineLevel="5" thickBot="1">
      <c r="A56" s="5" t="s">
        <v>104</v>
      </c>
      <c r="B56" s="16">
        <v>951</v>
      </c>
      <c r="C56" s="6" t="s">
        <v>7</v>
      </c>
      <c r="D56" s="6" t="s">
        <v>275</v>
      </c>
      <c r="E56" s="6" t="s">
        <v>98</v>
      </c>
      <c r="F56" s="6"/>
      <c r="G56" s="97">
        <f>G57+G58+G59</f>
        <v>161.4</v>
      </c>
      <c r="H56" s="108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12"/>
      <c r="Y56" s="104"/>
      <c r="Z56" s="97">
        <f>Z57+Z58+Z59</f>
        <v>34.848</v>
      </c>
      <c r="AA56" s="191">
        <f t="shared" si="2"/>
        <v>21.591078066914495</v>
      </c>
      <c r="AB56" s="188"/>
    </row>
    <row r="57" spans="1:28" ht="32.25" outlineLevel="5" thickBot="1">
      <c r="A57" s="50" t="s">
        <v>105</v>
      </c>
      <c r="B57" s="54">
        <v>951</v>
      </c>
      <c r="C57" s="55" t="s">
        <v>7</v>
      </c>
      <c r="D57" s="55" t="s">
        <v>275</v>
      </c>
      <c r="E57" s="55" t="s">
        <v>99</v>
      </c>
      <c r="F57" s="55"/>
      <c r="G57" s="93">
        <v>19.4</v>
      </c>
      <c r="H57" s="108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12"/>
      <c r="Y57" s="104"/>
      <c r="Z57" s="135">
        <v>1.922</v>
      </c>
      <c r="AA57" s="191">
        <f t="shared" si="2"/>
        <v>9.907216494845361</v>
      </c>
      <c r="AB57" s="188"/>
    </row>
    <row r="58" spans="1:28" ht="16.5" outlineLevel="5" thickBot="1">
      <c r="A58" s="50" t="s">
        <v>106</v>
      </c>
      <c r="B58" s="54">
        <v>951</v>
      </c>
      <c r="C58" s="55" t="s">
        <v>7</v>
      </c>
      <c r="D58" s="55" t="s">
        <v>275</v>
      </c>
      <c r="E58" s="55" t="s">
        <v>100</v>
      </c>
      <c r="F58" s="55"/>
      <c r="G58" s="93">
        <v>37.5</v>
      </c>
      <c r="H58" s="108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12"/>
      <c r="Y58" s="104"/>
      <c r="Z58" s="135">
        <v>9.355</v>
      </c>
      <c r="AA58" s="191">
        <f t="shared" si="2"/>
        <v>24.946666666666665</v>
      </c>
      <c r="AB58" s="188"/>
    </row>
    <row r="59" spans="1:28" ht="16.5" outlineLevel="5" thickBot="1">
      <c r="A59" s="100" t="s">
        <v>381</v>
      </c>
      <c r="B59" s="54">
        <v>951</v>
      </c>
      <c r="C59" s="55" t="s">
        <v>7</v>
      </c>
      <c r="D59" s="55" t="s">
        <v>275</v>
      </c>
      <c r="E59" s="55" t="s">
        <v>382</v>
      </c>
      <c r="F59" s="55"/>
      <c r="G59" s="93">
        <v>104.5</v>
      </c>
      <c r="H59" s="108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12"/>
      <c r="Y59" s="104"/>
      <c r="Z59" s="135">
        <v>23.571</v>
      </c>
      <c r="AA59" s="191">
        <f t="shared" si="2"/>
        <v>22.55598086124402</v>
      </c>
      <c r="AB59" s="188"/>
    </row>
    <row r="60" spans="1:28" ht="16.5" outlineLevel="5" thickBot="1">
      <c r="A60" s="8" t="s">
        <v>206</v>
      </c>
      <c r="B60" s="14">
        <v>951</v>
      </c>
      <c r="C60" s="9" t="s">
        <v>208</v>
      </c>
      <c r="D60" s="9" t="s">
        <v>271</v>
      </c>
      <c r="E60" s="9" t="s">
        <v>5</v>
      </c>
      <c r="F60" s="9"/>
      <c r="G60" s="92">
        <f>G61</f>
        <v>0</v>
      </c>
      <c r="H60" s="108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12"/>
      <c r="Y60" s="104"/>
      <c r="Z60" s="92">
        <f>Z61</f>
        <v>0</v>
      </c>
      <c r="AA60" s="191">
        <v>0</v>
      </c>
      <c r="AB60" s="188"/>
    </row>
    <row r="61" spans="1:28" ht="32.25" outlineLevel="5" thickBot="1">
      <c r="A61" s="69" t="s">
        <v>137</v>
      </c>
      <c r="B61" s="14">
        <v>951</v>
      </c>
      <c r="C61" s="9" t="s">
        <v>208</v>
      </c>
      <c r="D61" s="9" t="s">
        <v>272</v>
      </c>
      <c r="E61" s="9" t="s">
        <v>5</v>
      </c>
      <c r="F61" s="9"/>
      <c r="G61" s="92">
        <f>G62</f>
        <v>0</v>
      </c>
      <c r="H61" s="108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12"/>
      <c r="Y61" s="104"/>
      <c r="Z61" s="92">
        <f>Z62</f>
        <v>0</v>
      </c>
      <c r="AA61" s="191">
        <v>0</v>
      </c>
      <c r="AB61" s="188"/>
    </row>
    <row r="62" spans="1:28" ht="32.25" outlineLevel="5" thickBot="1">
      <c r="A62" s="69" t="s">
        <v>138</v>
      </c>
      <c r="B62" s="14">
        <v>951</v>
      </c>
      <c r="C62" s="9" t="s">
        <v>208</v>
      </c>
      <c r="D62" s="9" t="s">
        <v>273</v>
      </c>
      <c r="E62" s="9" t="s">
        <v>5</v>
      </c>
      <c r="F62" s="9"/>
      <c r="G62" s="92">
        <f>G63</f>
        <v>0</v>
      </c>
      <c r="H62" s="108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12"/>
      <c r="Y62" s="104"/>
      <c r="Z62" s="92">
        <f>Z63</f>
        <v>0</v>
      </c>
      <c r="AA62" s="191">
        <v>0</v>
      </c>
      <c r="AB62" s="188"/>
    </row>
    <row r="63" spans="1:28" ht="32.25" outlineLevel="5" thickBot="1">
      <c r="A63" s="56" t="s">
        <v>207</v>
      </c>
      <c r="B63" s="52">
        <v>951</v>
      </c>
      <c r="C63" s="53" t="s">
        <v>208</v>
      </c>
      <c r="D63" s="53" t="s">
        <v>278</v>
      </c>
      <c r="E63" s="53" t="s">
        <v>5</v>
      </c>
      <c r="F63" s="53"/>
      <c r="G63" s="94">
        <f>G64</f>
        <v>0</v>
      </c>
      <c r="H63" s="108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12"/>
      <c r="Y63" s="104"/>
      <c r="Z63" s="94">
        <f>Z64</f>
        <v>0</v>
      </c>
      <c r="AA63" s="191">
        <v>0</v>
      </c>
      <c r="AB63" s="188"/>
    </row>
    <row r="64" spans="1:28" ht="32.25" outlineLevel="5" thickBot="1">
      <c r="A64" s="5" t="s">
        <v>101</v>
      </c>
      <c r="B64" s="16">
        <v>951</v>
      </c>
      <c r="C64" s="6" t="s">
        <v>208</v>
      </c>
      <c r="D64" s="6" t="s">
        <v>278</v>
      </c>
      <c r="E64" s="6" t="s">
        <v>95</v>
      </c>
      <c r="F64" s="6"/>
      <c r="G64" s="97">
        <f>G65</f>
        <v>0</v>
      </c>
      <c r="H64" s="108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12"/>
      <c r="Y64" s="104"/>
      <c r="Z64" s="97">
        <f>Z65</f>
        <v>0</v>
      </c>
      <c r="AA64" s="191">
        <v>0</v>
      </c>
      <c r="AB64" s="188"/>
    </row>
    <row r="65" spans="1:28" ht="32.25" outlineLevel="5" thickBot="1">
      <c r="A65" s="50" t="s">
        <v>103</v>
      </c>
      <c r="B65" s="54">
        <v>951</v>
      </c>
      <c r="C65" s="55" t="s">
        <v>208</v>
      </c>
      <c r="D65" s="55" t="s">
        <v>278</v>
      </c>
      <c r="E65" s="55" t="s">
        <v>97</v>
      </c>
      <c r="F65" s="55"/>
      <c r="G65" s="93">
        <v>0</v>
      </c>
      <c r="H65" s="108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12"/>
      <c r="Y65" s="104"/>
      <c r="Z65" s="93">
        <v>0</v>
      </c>
      <c r="AA65" s="191">
        <v>0</v>
      </c>
      <c r="AB65" s="188"/>
    </row>
    <row r="66" spans="1:28" ht="48" outlineLevel="5" thickBot="1">
      <c r="A66" s="8" t="s">
        <v>27</v>
      </c>
      <c r="B66" s="14">
        <v>951</v>
      </c>
      <c r="C66" s="9" t="s">
        <v>8</v>
      </c>
      <c r="D66" s="9" t="s">
        <v>271</v>
      </c>
      <c r="E66" s="9" t="s">
        <v>5</v>
      </c>
      <c r="F66" s="9"/>
      <c r="G66" s="92">
        <f>G67</f>
        <v>4570.8</v>
      </c>
      <c r="H66" s="108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12"/>
      <c r="Y66" s="104"/>
      <c r="Z66" s="92">
        <f>Z67</f>
        <v>2295.849</v>
      </c>
      <c r="AA66" s="191">
        <f t="shared" si="2"/>
        <v>50.22860330795484</v>
      </c>
      <c r="AB66" s="188"/>
    </row>
    <row r="67" spans="1:28" ht="34.5" customHeight="1" outlineLevel="3" thickBot="1">
      <c r="A67" s="69" t="s">
        <v>137</v>
      </c>
      <c r="B67" s="14">
        <v>951</v>
      </c>
      <c r="C67" s="9" t="s">
        <v>8</v>
      </c>
      <c r="D67" s="9" t="s">
        <v>272</v>
      </c>
      <c r="E67" s="9" t="s">
        <v>5</v>
      </c>
      <c r="F67" s="10"/>
      <c r="G67" s="92">
        <f>G68</f>
        <v>4570.8</v>
      </c>
      <c r="H67" s="102">
        <f aca="true" t="shared" si="10" ref="H67:X69">H68</f>
        <v>3284.2</v>
      </c>
      <c r="I67" s="102">
        <f t="shared" si="10"/>
        <v>3284.2</v>
      </c>
      <c r="J67" s="102">
        <f t="shared" si="10"/>
        <v>3284.2</v>
      </c>
      <c r="K67" s="102">
        <f t="shared" si="10"/>
        <v>3284.2</v>
      </c>
      <c r="L67" s="102">
        <f t="shared" si="10"/>
        <v>3284.2</v>
      </c>
      <c r="M67" s="102">
        <f t="shared" si="10"/>
        <v>3284.2</v>
      </c>
      <c r="N67" s="102">
        <f t="shared" si="10"/>
        <v>3284.2</v>
      </c>
      <c r="O67" s="102">
        <f t="shared" si="10"/>
        <v>3284.2</v>
      </c>
      <c r="P67" s="102">
        <f t="shared" si="10"/>
        <v>3284.2</v>
      </c>
      <c r="Q67" s="102">
        <f t="shared" si="10"/>
        <v>3284.2</v>
      </c>
      <c r="R67" s="102">
        <f t="shared" si="10"/>
        <v>3284.2</v>
      </c>
      <c r="S67" s="102">
        <f t="shared" si="10"/>
        <v>3284.2</v>
      </c>
      <c r="T67" s="102">
        <f t="shared" si="10"/>
        <v>3284.2</v>
      </c>
      <c r="U67" s="102">
        <f t="shared" si="10"/>
        <v>3284.2</v>
      </c>
      <c r="V67" s="102">
        <f t="shared" si="10"/>
        <v>3284.2</v>
      </c>
      <c r="W67" s="102">
        <f t="shared" si="10"/>
        <v>3284.2</v>
      </c>
      <c r="X67" s="113">
        <f t="shared" si="10"/>
        <v>2834.80374</v>
      </c>
      <c r="Y67" s="104">
        <f>X67/G67*100</f>
        <v>62.01985954318718</v>
      </c>
      <c r="Z67" s="92">
        <f>Z68</f>
        <v>2295.849</v>
      </c>
      <c r="AA67" s="191">
        <f t="shared" si="2"/>
        <v>50.22860330795484</v>
      </c>
      <c r="AB67" s="188"/>
    </row>
    <row r="68" spans="1:28" ht="32.25" outlineLevel="3" thickBot="1">
      <c r="A68" s="69" t="s">
        <v>138</v>
      </c>
      <c r="B68" s="14">
        <v>951</v>
      </c>
      <c r="C68" s="9" t="s">
        <v>8</v>
      </c>
      <c r="D68" s="9" t="s">
        <v>273</v>
      </c>
      <c r="E68" s="9" t="s">
        <v>5</v>
      </c>
      <c r="F68" s="10"/>
      <c r="G68" s="92">
        <f>G69</f>
        <v>4570.8</v>
      </c>
      <c r="H68" s="105">
        <f t="shared" si="10"/>
        <v>3284.2</v>
      </c>
      <c r="I68" s="105">
        <f t="shared" si="10"/>
        <v>3284.2</v>
      </c>
      <c r="J68" s="105">
        <f t="shared" si="10"/>
        <v>3284.2</v>
      </c>
      <c r="K68" s="105">
        <f t="shared" si="10"/>
        <v>3284.2</v>
      </c>
      <c r="L68" s="105">
        <f t="shared" si="10"/>
        <v>3284.2</v>
      </c>
      <c r="M68" s="105">
        <f t="shared" si="10"/>
        <v>3284.2</v>
      </c>
      <c r="N68" s="105">
        <f t="shared" si="10"/>
        <v>3284.2</v>
      </c>
      <c r="O68" s="105">
        <f t="shared" si="10"/>
        <v>3284.2</v>
      </c>
      <c r="P68" s="105">
        <f t="shared" si="10"/>
        <v>3284.2</v>
      </c>
      <c r="Q68" s="105">
        <f t="shared" si="10"/>
        <v>3284.2</v>
      </c>
      <c r="R68" s="105">
        <f t="shared" si="10"/>
        <v>3284.2</v>
      </c>
      <c r="S68" s="105">
        <f t="shared" si="10"/>
        <v>3284.2</v>
      </c>
      <c r="T68" s="105">
        <f t="shared" si="10"/>
        <v>3284.2</v>
      </c>
      <c r="U68" s="105">
        <f t="shared" si="10"/>
        <v>3284.2</v>
      </c>
      <c r="V68" s="105">
        <f t="shared" si="10"/>
        <v>3284.2</v>
      </c>
      <c r="W68" s="105">
        <f t="shared" si="10"/>
        <v>3284.2</v>
      </c>
      <c r="X68" s="114">
        <f t="shared" si="10"/>
        <v>2834.80374</v>
      </c>
      <c r="Y68" s="104">
        <f>X68/G68*100</f>
        <v>62.01985954318718</v>
      </c>
      <c r="Z68" s="92">
        <f>Z69</f>
        <v>2295.849</v>
      </c>
      <c r="AA68" s="191">
        <f t="shared" si="2"/>
        <v>50.22860330795484</v>
      </c>
      <c r="AB68" s="188"/>
    </row>
    <row r="69" spans="1:28" ht="48" outlineLevel="4" thickBot="1">
      <c r="A69" s="70" t="s">
        <v>210</v>
      </c>
      <c r="B69" s="52">
        <v>951</v>
      </c>
      <c r="C69" s="53" t="s">
        <v>8</v>
      </c>
      <c r="D69" s="53" t="s">
        <v>275</v>
      </c>
      <c r="E69" s="53" t="s">
        <v>5</v>
      </c>
      <c r="F69" s="53"/>
      <c r="G69" s="94">
        <f>G70+G74</f>
        <v>4570.8</v>
      </c>
      <c r="H69" s="107">
        <f t="shared" si="10"/>
        <v>3284.2</v>
      </c>
      <c r="I69" s="107">
        <f t="shared" si="10"/>
        <v>3284.2</v>
      </c>
      <c r="J69" s="107">
        <f t="shared" si="10"/>
        <v>3284.2</v>
      </c>
      <c r="K69" s="107">
        <f t="shared" si="10"/>
        <v>3284.2</v>
      </c>
      <c r="L69" s="107">
        <f t="shared" si="10"/>
        <v>3284.2</v>
      </c>
      <c r="M69" s="107">
        <f t="shared" si="10"/>
        <v>3284.2</v>
      </c>
      <c r="N69" s="107">
        <f t="shared" si="10"/>
        <v>3284.2</v>
      </c>
      <c r="O69" s="107">
        <f t="shared" si="10"/>
        <v>3284.2</v>
      </c>
      <c r="P69" s="107">
        <f t="shared" si="10"/>
        <v>3284.2</v>
      </c>
      <c r="Q69" s="107">
        <f t="shared" si="10"/>
        <v>3284.2</v>
      </c>
      <c r="R69" s="107">
        <f t="shared" si="10"/>
        <v>3284.2</v>
      </c>
      <c r="S69" s="107">
        <f t="shared" si="10"/>
        <v>3284.2</v>
      </c>
      <c r="T69" s="107">
        <f t="shared" si="10"/>
        <v>3284.2</v>
      </c>
      <c r="U69" s="107">
        <f t="shared" si="10"/>
        <v>3284.2</v>
      </c>
      <c r="V69" s="107">
        <f t="shared" si="10"/>
        <v>3284.2</v>
      </c>
      <c r="W69" s="107">
        <f t="shared" si="10"/>
        <v>3284.2</v>
      </c>
      <c r="X69" s="107">
        <f t="shared" si="10"/>
        <v>2834.80374</v>
      </c>
      <c r="Y69" s="104">
        <f>X69/G69*100</f>
        <v>62.01985954318718</v>
      </c>
      <c r="Z69" s="94">
        <f>Z70+Z74</f>
        <v>2295.849</v>
      </c>
      <c r="AA69" s="191">
        <f t="shared" si="2"/>
        <v>50.22860330795484</v>
      </c>
      <c r="AB69" s="188"/>
    </row>
    <row r="70" spans="1:28" ht="32.25" outlineLevel="5" thickBot="1">
      <c r="A70" s="5" t="s">
        <v>94</v>
      </c>
      <c r="B70" s="16">
        <v>951</v>
      </c>
      <c r="C70" s="6" t="s">
        <v>8</v>
      </c>
      <c r="D70" s="6" t="s">
        <v>275</v>
      </c>
      <c r="E70" s="6" t="s">
        <v>91</v>
      </c>
      <c r="F70" s="6"/>
      <c r="G70" s="97">
        <f>G71+G72+G73</f>
        <v>4570.8</v>
      </c>
      <c r="H70" s="110">
        <v>3284.2</v>
      </c>
      <c r="I70" s="97">
        <v>3284.2</v>
      </c>
      <c r="J70" s="97">
        <v>3284.2</v>
      </c>
      <c r="K70" s="97">
        <v>3284.2</v>
      </c>
      <c r="L70" s="97">
        <v>3284.2</v>
      </c>
      <c r="M70" s="97">
        <v>3284.2</v>
      </c>
      <c r="N70" s="97">
        <v>3284.2</v>
      </c>
      <c r="O70" s="97">
        <v>3284.2</v>
      </c>
      <c r="P70" s="97">
        <v>3284.2</v>
      </c>
      <c r="Q70" s="97">
        <v>3284.2</v>
      </c>
      <c r="R70" s="97">
        <v>3284.2</v>
      </c>
      <c r="S70" s="97">
        <v>3284.2</v>
      </c>
      <c r="T70" s="97">
        <v>3284.2</v>
      </c>
      <c r="U70" s="97">
        <v>3284.2</v>
      </c>
      <c r="V70" s="97">
        <v>3284.2</v>
      </c>
      <c r="W70" s="109">
        <v>3284.2</v>
      </c>
      <c r="X70" s="111">
        <v>2834.80374</v>
      </c>
      <c r="Y70" s="104">
        <f>X70/G70*100</f>
        <v>62.01985954318718</v>
      </c>
      <c r="Z70" s="97">
        <f>Z71+Z72+Z73</f>
        <v>2295.849</v>
      </c>
      <c r="AA70" s="191">
        <f t="shared" si="2"/>
        <v>50.22860330795484</v>
      </c>
      <c r="AB70" s="188"/>
    </row>
    <row r="71" spans="1:28" ht="32.25" outlineLevel="5" thickBot="1">
      <c r="A71" s="50" t="s">
        <v>268</v>
      </c>
      <c r="B71" s="54">
        <v>951</v>
      </c>
      <c r="C71" s="55" t="s">
        <v>8</v>
      </c>
      <c r="D71" s="55" t="s">
        <v>275</v>
      </c>
      <c r="E71" s="55" t="s">
        <v>92</v>
      </c>
      <c r="F71" s="55"/>
      <c r="G71" s="93">
        <v>3516</v>
      </c>
      <c r="H71" s="108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12"/>
      <c r="Y71" s="104"/>
      <c r="Z71" s="135">
        <v>1703.126</v>
      </c>
      <c r="AA71" s="191">
        <f t="shared" si="2"/>
        <v>48.439306029579065</v>
      </c>
      <c r="AB71" s="188"/>
    </row>
    <row r="72" spans="1:28" ht="48" outlineLevel="5" thickBot="1">
      <c r="A72" s="50" t="s">
        <v>270</v>
      </c>
      <c r="B72" s="54">
        <v>951</v>
      </c>
      <c r="C72" s="55" t="s">
        <v>8</v>
      </c>
      <c r="D72" s="55" t="s">
        <v>275</v>
      </c>
      <c r="E72" s="55" t="s">
        <v>93</v>
      </c>
      <c r="F72" s="55"/>
      <c r="G72" s="93">
        <v>1</v>
      </c>
      <c r="H72" s="108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12"/>
      <c r="Y72" s="104"/>
      <c r="Z72" s="93">
        <v>0</v>
      </c>
      <c r="AA72" s="191">
        <f t="shared" si="2"/>
        <v>0</v>
      </c>
      <c r="AB72" s="188"/>
    </row>
    <row r="73" spans="1:28" ht="48" outlineLevel="5" thickBot="1">
      <c r="A73" s="50" t="s">
        <v>263</v>
      </c>
      <c r="B73" s="54">
        <v>951</v>
      </c>
      <c r="C73" s="55" t="s">
        <v>8</v>
      </c>
      <c r="D73" s="55" t="s">
        <v>275</v>
      </c>
      <c r="E73" s="55" t="s">
        <v>264</v>
      </c>
      <c r="F73" s="55"/>
      <c r="G73" s="93">
        <v>1053.8</v>
      </c>
      <c r="H73" s="108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12"/>
      <c r="Y73" s="104"/>
      <c r="Z73" s="135">
        <v>592.723</v>
      </c>
      <c r="AA73" s="191">
        <f t="shared" si="2"/>
        <v>56.24625166065667</v>
      </c>
      <c r="AB73" s="188"/>
    </row>
    <row r="74" spans="1:28" ht="32.25" outlineLevel="5" thickBot="1">
      <c r="A74" s="5" t="s">
        <v>101</v>
      </c>
      <c r="B74" s="16">
        <v>951</v>
      </c>
      <c r="C74" s="6" t="s">
        <v>8</v>
      </c>
      <c r="D74" s="6" t="s">
        <v>275</v>
      </c>
      <c r="E74" s="6" t="s">
        <v>95</v>
      </c>
      <c r="F74" s="6"/>
      <c r="G74" s="97">
        <f>G75+G76</f>
        <v>0</v>
      </c>
      <c r="H74" s="108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12"/>
      <c r="Y74" s="104"/>
      <c r="Z74" s="97">
        <f>Z75+Z76</f>
        <v>0</v>
      </c>
      <c r="AA74" s="191">
        <v>0</v>
      </c>
      <c r="AB74" s="188"/>
    </row>
    <row r="75" spans="1:28" ht="32.25" outlineLevel="5" thickBot="1">
      <c r="A75" s="50" t="s">
        <v>102</v>
      </c>
      <c r="B75" s="54">
        <v>951</v>
      </c>
      <c r="C75" s="55" t="s">
        <v>8</v>
      </c>
      <c r="D75" s="55" t="s">
        <v>275</v>
      </c>
      <c r="E75" s="55" t="s">
        <v>96</v>
      </c>
      <c r="F75" s="55"/>
      <c r="G75" s="93">
        <v>0</v>
      </c>
      <c r="H75" s="108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12"/>
      <c r="Y75" s="104"/>
      <c r="Z75" s="93">
        <v>0</v>
      </c>
      <c r="AA75" s="191">
        <v>0</v>
      </c>
      <c r="AB75" s="188"/>
    </row>
    <row r="76" spans="1:28" ht="32.25" outlineLevel="5" thickBot="1">
      <c r="A76" s="50" t="s">
        <v>103</v>
      </c>
      <c r="B76" s="54">
        <v>951</v>
      </c>
      <c r="C76" s="55" t="s">
        <v>8</v>
      </c>
      <c r="D76" s="55" t="s">
        <v>275</v>
      </c>
      <c r="E76" s="55" t="s">
        <v>97</v>
      </c>
      <c r="F76" s="55"/>
      <c r="G76" s="93">
        <v>0</v>
      </c>
      <c r="H76" s="108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12"/>
      <c r="Y76" s="104"/>
      <c r="Z76" s="93">
        <v>0</v>
      </c>
      <c r="AA76" s="191">
        <v>0</v>
      </c>
      <c r="AB76" s="188"/>
    </row>
    <row r="77" spans="1:28" ht="16.5" outlineLevel="5" thickBot="1">
      <c r="A77" s="8" t="s">
        <v>216</v>
      </c>
      <c r="B77" s="14">
        <v>951</v>
      </c>
      <c r="C77" s="9" t="s">
        <v>218</v>
      </c>
      <c r="D77" s="9" t="s">
        <v>271</v>
      </c>
      <c r="E77" s="9" t="s">
        <v>5</v>
      </c>
      <c r="F77" s="9"/>
      <c r="G77" s="92">
        <f>G78</f>
        <v>500</v>
      </c>
      <c r="H77" s="108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12"/>
      <c r="Y77" s="104"/>
      <c r="Z77" s="92">
        <f>Z78</f>
        <v>500</v>
      </c>
      <c r="AA77" s="191">
        <f aca="true" t="shared" si="11" ref="AA77:AA139">Z77/G77*100</f>
        <v>100</v>
      </c>
      <c r="AB77" s="188"/>
    </row>
    <row r="78" spans="1:28" ht="32.25" outlineLevel="5" thickBot="1">
      <c r="A78" s="69" t="s">
        <v>137</v>
      </c>
      <c r="B78" s="14">
        <v>951</v>
      </c>
      <c r="C78" s="9" t="s">
        <v>218</v>
      </c>
      <c r="D78" s="9" t="s">
        <v>272</v>
      </c>
      <c r="E78" s="9" t="s">
        <v>5</v>
      </c>
      <c r="F78" s="9"/>
      <c r="G78" s="92">
        <f>G79</f>
        <v>500</v>
      </c>
      <c r="H78" s="108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12"/>
      <c r="Y78" s="104"/>
      <c r="Z78" s="92">
        <f>Z79</f>
        <v>500</v>
      </c>
      <c r="AA78" s="191">
        <f t="shared" si="11"/>
        <v>100</v>
      </c>
      <c r="AB78" s="188"/>
    </row>
    <row r="79" spans="1:28" ht="32.25" outlineLevel="5" thickBot="1">
      <c r="A79" s="69" t="s">
        <v>138</v>
      </c>
      <c r="B79" s="14">
        <v>951</v>
      </c>
      <c r="C79" s="9" t="s">
        <v>218</v>
      </c>
      <c r="D79" s="9" t="s">
        <v>273</v>
      </c>
      <c r="E79" s="9" t="s">
        <v>5</v>
      </c>
      <c r="F79" s="9"/>
      <c r="G79" s="92">
        <f>G80</f>
        <v>500</v>
      </c>
      <c r="H79" s="108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12"/>
      <c r="Y79" s="104"/>
      <c r="Z79" s="92">
        <f>Z80</f>
        <v>500</v>
      </c>
      <c r="AA79" s="191">
        <f t="shared" si="11"/>
        <v>100</v>
      </c>
      <c r="AB79" s="188"/>
    </row>
    <row r="80" spans="1:28" ht="32.25" outlineLevel="5" thickBot="1">
      <c r="A80" s="56" t="s">
        <v>217</v>
      </c>
      <c r="B80" s="52">
        <v>951</v>
      </c>
      <c r="C80" s="53" t="s">
        <v>218</v>
      </c>
      <c r="D80" s="53" t="s">
        <v>279</v>
      </c>
      <c r="E80" s="53" t="s">
        <v>5</v>
      </c>
      <c r="F80" s="53"/>
      <c r="G80" s="94">
        <f>G81</f>
        <v>500</v>
      </c>
      <c r="H80" s="108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12"/>
      <c r="Y80" s="104"/>
      <c r="Z80" s="94">
        <f>Z81</f>
        <v>500</v>
      </c>
      <c r="AA80" s="191">
        <f t="shared" si="11"/>
        <v>100</v>
      </c>
      <c r="AB80" s="188"/>
    </row>
    <row r="81" spans="1:28" ht="16.5" outlineLevel="5" thickBot="1">
      <c r="A81" s="5" t="s">
        <v>252</v>
      </c>
      <c r="B81" s="16">
        <v>951</v>
      </c>
      <c r="C81" s="6" t="s">
        <v>218</v>
      </c>
      <c r="D81" s="6" t="s">
        <v>279</v>
      </c>
      <c r="E81" s="6" t="s">
        <v>254</v>
      </c>
      <c r="F81" s="6"/>
      <c r="G81" s="97">
        <f>G82</f>
        <v>500</v>
      </c>
      <c r="H81" s="108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12"/>
      <c r="Y81" s="104"/>
      <c r="Z81" s="97">
        <f>Z82</f>
        <v>500</v>
      </c>
      <c r="AA81" s="191">
        <f t="shared" si="11"/>
        <v>100</v>
      </c>
      <c r="AB81" s="188"/>
    </row>
    <row r="82" spans="1:28" ht="16.5" outlineLevel="5" thickBot="1">
      <c r="A82" s="50" t="s">
        <v>253</v>
      </c>
      <c r="B82" s="54">
        <v>951</v>
      </c>
      <c r="C82" s="55" t="s">
        <v>218</v>
      </c>
      <c r="D82" s="55" t="s">
        <v>279</v>
      </c>
      <c r="E82" s="55" t="s">
        <v>255</v>
      </c>
      <c r="F82" s="55"/>
      <c r="G82" s="93">
        <v>500</v>
      </c>
      <c r="H82" s="108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12"/>
      <c r="Y82" s="104"/>
      <c r="Z82" s="135">
        <v>500</v>
      </c>
      <c r="AA82" s="191">
        <f t="shared" si="11"/>
        <v>100</v>
      </c>
      <c r="AB82" s="188"/>
    </row>
    <row r="83" spans="1:28" ht="16.5" outlineLevel="3" thickBot="1">
      <c r="A83" s="8" t="s">
        <v>28</v>
      </c>
      <c r="B83" s="14">
        <v>951</v>
      </c>
      <c r="C83" s="9" t="s">
        <v>9</v>
      </c>
      <c r="D83" s="9" t="s">
        <v>271</v>
      </c>
      <c r="E83" s="9" t="s">
        <v>5</v>
      </c>
      <c r="F83" s="9"/>
      <c r="G83" s="92">
        <f>G84</f>
        <v>200</v>
      </c>
      <c r="H83" s="102">
        <f aca="true" t="shared" si="12" ref="H83:X85">H84</f>
        <v>0</v>
      </c>
      <c r="I83" s="102">
        <f t="shared" si="12"/>
        <v>0</v>
      </c>
      <c r="J83" s="102">
        <f t="shared" si="12"/>
        <v>0</v>
      </c>
      <c r="K83" s="102">
        <f t="shared" si="12"/>
        <v>0</v>
      </c>
      <c r="L83" s="102">
        <f t="shared" si="12"/>
        <v>0</v>
      </c>
      <c r="M83" s="102">
        <f t="shared" si="12"/>
        <v>0</v>
      </c>
      <c r="N83" s="102">
        <f t="shared" si="12"/>
        <v>0</v>
      </c>
      <c r="O83" s="102">
        <f t="shared" si="12"/>
        <v>0</v>
      </c>
      <c r="P83" s="102">
        <f t="shared" si="12"/>
        <v>0</v>
      </c>
      <c r="Q83" s="102">
        <f t="shared" si="12"/>
        <v>0</v>
      </c>
      <c r="R83" s="102">
        <f t="shared" si="12"/>
        <v>0</v>
      </c>
      <c r="S83" s="102">
        <f t="shared" si="12"/>
        <v>0</v>
      </c>
      <c r="T83" s="102">
        <f t="shared" si="12"/>
        <v>0</v>
      </c>
      <c r="U83" s="102">
        <f t="shared" si="12"/>
        <v>0</v>
      </c>
      <c r="V83" s="102">
        <f t="shared" si="12"/>
        <v>0</v>
      </c>
      <c r="W83" s="102">
        <f t="shared" si="12"/>
        <v>0</v>
      </c>
      <c r="X83" s="113">
        <f t="shared" si="12"/>
        <v>0</v>
      </c>
      <c r="Y83" s="104">
        <f aca="true" t="shared" si="13" ref="Y83:Y90">X83/G83*100</f>
        <v>0</v>
      </c>
      <c r="Z83" s="92">
        <f>Z84</f>
        <v>0</v>
      </c>
      <c r="AA83" s="191">
        <f t="shared" si="11"/>
        <v>0</v>
      </c>
      <c r="AB83" s="188"/>
    </row>
    <row r="84" spans="1:28" ht="32.25" outlineLevel="3" thickBot="1">
      <c r="A84" s="69" t="s">
        <v>137</v>
      </c>
      <c r="B84" s="14">
        <v>951</v>
      </c>
      <c r="C84" s="9" t="s">
        <v>9</v>
      </c>
      <c r="D84" s="9" t="s">
        <v>272</v>
      </c>
      <c r="E84" s="9" t="s">
        <v>5</v>
      </c>
      <c r="F84" s="9"/>
      <c r="G84" s="92">
        <f>G85</f>
        <v>200</v>
      </c>
      <c r="H84" s="102">
        <f t="shared" si="12"/>
        <v>0</v>
      </c>
      <c r="I84" s="102">
        <f t="shared" si="12"/>
        <v>0</v>
      </c>
      <c r="J84" s="102">
        <f t="shared" si="12"/>
        <v>0</v>
      </c>
      <c r="K84" s="102">
        <f t="shared" si="12"/>
        <v>0</v>
      </c>
      <c r="L84" s="102">
        <f t="shared" si="12"/>
        <v>0</v>
      </c>
      <c r="M84" s="102">
        <f t="shared" si="12"/>
        <v>0</v>
      </c>
      <c r="N84" s="102">
        <f t="shared" si="12"/>
        <v>0</v>
      </c>
      <c r="O84" s="102">
        <f t="shared" si="12"/>
        <v>0</v>
      </c>
      <c r="P84" s="102">
        <f t="shared" si="12"/>
        <v>0</v>
      </c>
      <c r="Q84" s="102">
        <f t="shared" si="12"/>
        <v>0</v>
      </c>
      <c r="R84" s="102">
        <f t="shared" si="12"/>
        <v>0</v>
      </c>
      <c r="S84" s="102">
        <f t="shared" si="12"/>
        <v>0</v>
      </c>
      <c r="T84" s="102">
        <f t="shared" si="12"/>
        <v>0</v>
      </c>
      <c r="U84" s="102">
        <f t="shared" si="12"/>
        <v>0</v>
      </c>
      <c r="V84" s="102">
        <f t="shared" si="12"/>
        <v>0</v>
      </c>
      <c r="W84" s="102">
        <f t="shared" si="12"/>
        <v>0</v>
      </c>
      <c r="X84" s="113">
        <f t="shared" si="12"/>
        <v>0</v>
      </c>
      <c r="Y84" s="104">
        <f t="shared" si="13"/>
        <v>0</v>
      </c>
      <c r="Z84" s="92">
        <f>Z85</f>
        <v>0</v>
      </c>
      <c r="AA84" s="191">
        <f t="shared" si="11"/>
        <v>0</v>
      </c>
      <c r="AB84" s="188"/>
    </row>
    <row r="85" spans="1:28" ht="32.25" outlineLevel="4" thickBot="1">
      <c r="A85" s="69" t="s">
        <v>138</v>
      </c>
      <c r="B85" s="14">
        <v>951</v>
      </c>
      <c r="C85" s="9" t="s">
        <v>9</v>
      </c>
      <c r="D85" s="9" t="s">
        <v>273</v>
      </c>
      <c r="E85" s="9" t="s">
        <v>5</v>
      </c>
      <c r="F85" s="9"/>
      <c r="G85" s="92">
        <f>G86</f>
        <v>200</v>
      </c>
      <c r="H85" s="107">
        <f t="shared" si="12"/>
        <v>0</v>
      </c>
      <c r="I85" s="107">
        <f t="shared" si="12"/>
        <v>0</v>
      </c>
      <c r="J85" s="107">
        <f t="shared" si="12"/>
        <v>0</v>
      </c>
      <c r="K85" s="107">
        <f t="shared" si="12"/>
        <v>0</v>
      </c>
      <c r="L85" s="107">
        <f t="shared" si="12"/>
        <v>0</v>
      </c>
      <c r="M85" s="107">
        <f t="shared" si="12"/>
        <v>0</v>
      </c>
      <c r="N85" s="107">
        <f t="shared" si="12"/>
        <v>0</v>
      </c>
      <c r="O85" s="107">
        <f t="shared" si="12"/>
        <v>0</v>
      </c>
      <c r="P85" s="107">
        <f t="shared" si="12"/>
        <v>0</v>
      </c>
      <c r="Q85" s="107">
        <f t="shared" si="12"/>
        <v>0</v>
      </c>
      <c r="R85" s="107">
        <f t="shared" si="12"/>
        <v>0</v>
      </c>
      <c r="S85" s="107">
        <f t="shared" si="12"/>
        <v>0</v>
      </c>
      <c r="T85" s="107">
        <f t="shared" si="12"/>
        <v>0</v>
      </c>
      <c r="U85" s="107">
        <f t="shared" si="12"/>
        <v>0</v>
      </c>
      <c r="V85" s="107">
        <f t="shared" si="12"/>
        <v>0</v>
      </c>
      <c r="W85" s="107">
        <f t="shared" si="12"/>
        <v>0</v>
      </c>
      <c r="X85" s="115">
        <f t="shared" si="12"/>
        <v>0</v>
      </c>
      <c r="Y85" s="104">
        <f t="shared" si="13"/>
        <v>0</v>
      </c>
      <c r="Z85" s="92">
        <f>Z86</f>
        <v>0</v>
      </c>
      <c r="AA85" s="191">
        <f t="shared" si="11"/>
        <v>0</v>
      </c>
      <c r="AB85" s="188"/>
    </row>
    <row r="86" spans="1:28" ht="32.25" outlineLevel="5" thickBot="1">
      <c r="A86" s="56" t="s">
        <v>141</v>
      </c>
      <c r="B86" s="52">
        <v>951</v>
      </c>
      <c r="C86" s="53" t="s">
        <v>9</v>
      </c>
      <c r="D86" s="53" t="s">
        <v>280</v>
      </c>
      <c r="E86" s="53" t="s">
        <v>5</v>
      </c>
      <c r="F86" s="53"/>
      <c r="G86" s="94">
        <f>G87</f>
        <v>200</v>
      </c>
      <c r="H86" s="110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109"/>
      <c r="X86" s="111">
        <v>0</v>
      </c>
      <c r="Y86" s="104">
        <f t="shared" si="13"/>
        <v>0</v>
      </c>
      <c r="Z86" s="94">
        <f>Z87</f>
        <v>0</v>
      </c>
      <c r="AA86" s="191">
        <f t="shared" si="11"/>
        <v>0</v>
      </c>
      <c r="AB86" s="188"/>
    </row>
    <row r="87" spans="1:28" ht="15.75" customHeight="1" outlineLevel="3" thickBot="1">
      <c r="A87" s="100" t="s">
        <v>111</v>
      </c>
      <c r="B87" s="133">
        <v>951</v>
      </c>
      <c r="C87" s="134" t="s">
        <v>9</v>
      </c>
      <c r="D87" s="134" t="s">
        <v>280</v>
      </c>
      <c r="E87" s="134" t="s">
        <v>110</v>
      </c>
      <c r="F87" s="134"/>
      <c r="G87" s="135">
        <v>200</v>
      </c>
      <c r="H87" s="136" t="e">
        <f aca="true" t="shared" si="14" ref="H87:X87">H88+H96+H105+H111+H119+H141+H148+H163</f>
        <v>#REF!</v>
      </c>
      <c r="I87" s="136" t="e">
        <f t="shared" si="14"/>
        <v>#REF!</v>
      </c>
      <c r="J87" s="136" t="e">
        <f t="shared" si="14"/>
        <v>#REF!</v>
      </c>
      <c r="K87" s="136" t="e">
        <f t="shared" si="14"/>
        <v>#REF!</v>
      </c>
      <c r="L87" s="136" t="e">
        <f t="shared" si="14"/>
        <v>#REF!</v>
      </c>
      <c r="M87" s="136" t="e">
        <f t="shared" si="14"/>
        <v>#REF!</v>
      </c>
      <c r="N87" s="136" t="e">
        <f t="shared" si="14"/>
        <v>#REF!</v>
      </c>
      <c r="O87" s="136" t="e">
        <f t="shared" si="14"/>
        <v>#REF!</v>
      </c>
      <c r="P87" s="136" t="e">
        <f t="shared" si="14"/>
        <v>#REF!</v>
      </c>
      <c r="Q87" s="136" t="e">
        <f t="shared" si="14"/>
        <v>#REF!</v>
      </c>
      <c r="R87" s="136" t="e">
        <f t="shared" si="14"/>
        <v>#REF!</v>
      </c>
      <c r="S87" s="136" t="e">
        <f t="shared" si="14"/>
        <v>#REF!</v>
      </c>
      <c r="T87" s="136" t="e">
        <f t="shared" si="14"/>
        <v>#REF!</v>
      </c>
      <c r="U87" s="136" t="e">
        <f t="shared" si="14"/>
        <v>#REF!</v>
      </c>
      <c r="V87" s="136" t="e">
        <f t="shared" si="14"/>
        <v>#REF!</v>
      </c>
      <c r="W87" s="136" t="e">
        <f t="shared" si="14"/>
        <v>#REF!</v>
      </c>
      <c r="X87" s="136" t="e">
        <f t="shared" si="14"/>
        <v>#REF!</v>
      </c>
      <c r="Y87" s="137" t="e">
        <f t="shared" si="13"/>
        <v>#REF!</v>
      </c>
      <c r="Z87" s="135">
        <v>0</v>
      </c>
      <c r="AA87" s="191">
        <f t="shared" si="11"/>
        <v>0</v>
      </c>
      <c r="AB87" s="188"/>
    </row>
    <row r="88" spans="1:28" ht="16.5" outlineLevel="3" thickBot="1">
      <c r="A88" s="8" t="s">
        <v>29</v>
      </c>
      <c r="B88" s="14">
        <v>951</v>
      </c>
      <c r="C88" s="9" t="s">
        <v>67</v>
      </c>
      <c r="D88" s="9" t="s">
        <v>271</v>
      </c>
      <c r="E88" s="9" t="s">
        <v>5</v>
      </c>
      <c r="F88" s="9"/>
      <c r="G88" s="92">
        <f>G89+G147</f>
        <v>54934.130150000005</v>
      </c>
      <c r="H88" s="105" t="e">
        <f>H89+#REF!</f>
        <v>#REF!</v>
      </c>
      <c r="I88" s="105" t="e">
        <f>I89+#REF!</f>
        <v>#REF!</v>
      </c>
      <c r="J88" s="105" t="e">
        <f>J89+#REF!</f>
        <v>#REF!</v>
      </c>
      <c r="K88" s="105" t="e">
        <f>K89+#REF!</f>
        <v>#REF!</v>
      </c>
      <c r="L88" s="105" t="e">
        <f>L89+#REF!</f>
        <v>#REF!</v>
      </c>
      <c r="M88" s="105" t="e">
        <f>M89+#REF!</f>
        <v>#REF!</v>
      </c>
      <c r="N88" s="105" t="e">
        <f>N89+#REF!</f>
        <v>#REF!</v>
      </c>
      <c r="O88" s="105" t="e">
        <f>O89+#REF!</f>
        <v>#REF!</v>
      </c>
      <c r="P88" s="105" t="e">
        <f>P89+#REF!</f>
        <v>#REF!</v>
      </c>
      <c r="Q88" s="105" t="e">
        <f>Q89+#REF!</f>
        <v>#REF!</v>
      </c>
      <c r="R88" s="105" t="e">
        <f>R89+#REF!</f>
        <v>#REF!</v>
      </c>
      <c r="S88" s="105" t="e">
        <f>S89+#REF!</f>
        <v>#REF!</v>
      </c>
      <c r="T88" s="105" t="e">
        <f>T89+#REF!</f>
        <v>#REF!</v>
      </c>
      <c r="U88" s="105" t="e">
        <f>U89+#REF!</f>
        <v>#REF!</v>
      </c>
      <c r="V88" s="105" t="e">
        <f>V89+#REF!</f>
        <v>#REF!</v>
      </c>
      <c r="W88" s="105" t="e">
        <f>W89+#REF!</f>
        <v>#REF!</v>
      </c>
      <c r="X88" s="105" t="e">
        <f>X89+#REF!</f>
        <v>#REF!</v>
      </c>
      <c r="Y88" s="104" t="e">
        <f t="shared" si="13"/>
        <v>#REF!</v>
      </c>
      <c r="Z88" s="92">
        <f>Z89+Z147</f>
        <v>23855.188000000002</v>
      </c>
      <c r="AA88" s="191">
        <f t="shared" si="11"/>
        <v>43.42507642309505</v>
      </c>
      <c r="AB88" s="188"/>
    </row>
    <row r="89" spans="1:28" ht="32.25" outlineLevel="4" thickBot="1">
      <c r="A89" s="69" t="s">
        <v>137</v>
      </c>
      <c r="B89" s="14">
        <v>951</v>
      </c>
      <c r="C89" s="9" t="s">
        <v>67</v>
      </c>
      <c r="D89" s="9" t="s">
        <v>272</v>
      </c>
      <c r="E89" s="9" t="s">
        <v>5</v>
      </c>
      <c r="F89" s="9"/>
      <c r="G89" s="92">
        <f>G90</f>
        <v>43219.528150000006</v>
      </c>
      <c r="H89" s="107">
        <f aca="true" t="shared" si="15" ref="H89:X89">H90</f>
        <v>0</v>
      </c>
      <c r="I89" s="107">
        <f t="shared" si="15"/>
        <v>0</v>
      </c>
      <c r="J89" s="107">
        <f t="shared" si="15"/>
        <v>0</v>
      </c>
      <c r="K89" s="107">
        <f t="shared" si="15"/>
        <v>0</v>
      </c>
      <c r="L89" s="107">
        <f t="shared" si="15"/>
        <v>0</v>
      </c>
      <c r="M89" s="107">
        <f t="shared" si="15"/>
        <v>0</v>
      </c>
      <c r="N89" s="107">
        <f t="shared" si="15"/>
        <v>0</v>
      </c>
      <c r="O89" s="107">
        <f t="shared" si="15"/>
        <v>0</v>
      </c>
      <c r="P89" s="107">
        <f t="shared" si="15"/>
        <v>0</v>
      </c>
      <c r="Q89" s="107">
        <f t="shared" si="15"/>
        <v>0</v>
      </c>
      <c r="R89" s="107">
        <f t="shared" si="15"/>
        <v>0</v>
      </c>
      <c r="S89" s="107">
        <f t="shared" si="15"/>
        <v>0</v>
      </c>
      <c r="T89" s="107">
        <f t="shared" si="15"/>
        <v>0</v>
      </c>
      <c r="U89" s="107">
        <f t="shared" si="15"/>
        <v>0</v>
      </c>
      <c r="V89" s="107">
        <f t="shared" si="15"/>
        <v>0</v>
      </c>
      <c r="W89" s="107">
        <f t="shared" si="15"/>
        <v>0</v>
      </c>
      <c r="X89" s="115">
        <f t="shared" si="15"/>
        <v>950</v>
      </c>
      <c r="Y89" s="104">
        <f t="shared" si="13"/>
        <v>2.1980804526668574</v>
      </c>
      <c r="Z89" s="92">
        <f>Z90</f>
        <v>19222.089000000004</v>
      </c>
      <c r="AA89" s="191">
        <f t="shared" si="11"/>
        <v>44.47547167402382</v>
      </c>
      <c r="AB89" s="188"/>
    </row>
    <row r="90" spans="1:28" ht="32.25" outlineLevel="5" thickBot="1">
      <c r="A90" s="69" t="s">
        <v>138</v>
      </c>
      <c r="B90" s="14">
        <v>951</v>
      </c>
      <c r="C90" s="9" t="s">
        <v>67</v>
      </c>
      <c r="D90" s="9" t="s">
        <v>273</v>
      </c>
      <c r="E90" s="9" t="s">
        <v>5</v>
      </c>
      <c r="F90" s="9"/>
      <c r="G90" s="92">
        <f>G91+G98+G106+G115+G111+G127+G134+G141</f>
        <v>43219.528150000006</v>
      </c>
      <c r="H90" s="110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109"/>
      <c r="X90" s="111">
        <v>950</v>
      </c>
      <c r="Y90" s="104">
        <f t="shared" si="13"/>
        <v>2.1980804526668574</v>
      </c>
      <c r="Z90" s="92">
        <f>Z91+Z98+Z106+Z115+Z111+Z127+Z134+Z141</f>
        <v>19222.089000000004</v>
      </c>
      <c r="AA90" s="191">
        <f t="shared" si="11"/>
        <v>44.47547167402382</v>
      </c>
      <c r="AB90" s="188"/>
    </row>
    <row r="91" spans="1:28" ht="18.75" customHeight="1" outlineLevel="5" thickBot="1">
      <c r="A91" s="56" t="s">
        <v>30</v>
      </c>
      <c r="B91" s="52">
        <v>951</v>
      </c>
      <c r="C91" s="53" t="s">
        <v>67</v>
      </c>
      <c r="D91" s="53" t="s">
        <v>281</v>
      </c>
      <c r="E91" s="53" t="s">
        <v>5</v>
      </c>
      <c r="F91" s="53"/>
      <c r="G91" s="94">
        <f>G92+G96</f>
        <v>1430</v>
      </c>
      <c r="H91" s="108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12"/>
      <c r="Y91" s="104"/>
      <c r="Z91" s="94">
        <f>Z92+Z96</f>
        <v>570.1030000000001</v>
      </c>
      <c r="AA91" s="191">
        <f t="shared" si="11"/>
        <v>39.86734265734266</v>
      </c>
      <c r="AB91" s="188"/>
    </row>
    <row r="92" spans="1:28" ht="32.25" outlineLevel="5" thickBot="1">
      <c r="A92" s="5" t="s">
        <v>94</v>
      </c>
      <c r="B92" s="16">
        <v>951</v>
      </c>
      <c r="C92" s="6" t="s">
        <v>67</v>
      </c>
      <c r="D92" s="6" t="s">
        <v>281</v>
      </c>
      <c r="E92" s="6" t="s">
        <v>91</v>
      </c>
      <c r="F92" s="6"/>
      <c r="G92" s="97">
        <f>G93+G94+G95</f>
        <v>1184.2</v>
      </c>
      <c r="H92" s="108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12"/>
      <c r="Y92" s="104"/>
      <c r="Z92" s="97">
        <f>Z93+Z94+Z95</f>
        <v>528.873</v>
      </c>
      <c r="AA92" s="191">
        <f t="shared" si="11"/>
        <v>44.660783651410235</v>
      </c>
      <c r="AB92" s="188"/>
    </row>
    <row r="93" spans="1:28" ht="32.25" outlineLevel="5" thickBot="1">
      <c r="A93" s="50" t="s">
        <v>268</v>
      </c>
      <c r="B93" s="54">
        <v>951</v>
      </c>
      <c r="C93" s="55" t="s">
        <v>67</v>
      </c>
      <c r="D93" s="55" t="s">
        <v>281</v>
      </c>
      <c r="E93" s="55" t="s">
        <v>92</v>
      </c>
      <c r="F93" s="55"/>
      <c r="G93" s="93">
        <v>909.5</v>
      </c>
      <c r="H93" s="108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12"/>
      <c r="Y93" s="104"/>
      <c r="Z93" s="135">
        <v>398.928</v>
      </c>
      <c r="AA93" s="191">
        <f t="shared" si="11"/>
        <v>43.862341946124246</v>
      </c>
      <c r="AB93" s="188"/>
    </row>
    <row r="94" spans="1:28" ht="48" outlineLevel="5" thickBot="1">
      <c r="A94" s="50" t="s">
        <v>270</v>
      </c>
      <c r="B94" s="54">
        <v>951</v>
      </c>
      <c r="C94" s="55" t="s">
        <v>67</v>
      </c>
      <c r="D94" s="55" t="s">
        <v>281</v>
      </c>
      <c r="E94" s="55" t="s">
        <v>93</v>
      </c>
      <c r="F94" s="55"/>
      <c r="G94" s="93">
        <v>0</v>
      </c>
      <c r="H94" s="108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12"/>
      <c r="Y94" s="104"/>
      <c r="Z94" s="93">
        <v>0</v>
      </c>
      <c r="AA94" s="191">
        <v>0</v>
      </c>
      <c r="AB94" s="188"/>
    </row>
    <row r="95" spans="1:28" ht="48" outlineLevel="5" thickBot="1">
      <c r="A95" s="50" t="s">
        <v>263</v>
      </c>
      <c r="B95" s="54">
        <v>951</v>
      </c>
      <c r="C95" s="55" t="s">
        <v>67</v>
      </c>
      <c r="D95" s="55" t="s">
        <v>281</v>
      </c>
      <c r="E95" s="55" t="s">
        <v>264</v>
      </c>
      <c r="F95" s="55"/>
      <c r="G95" s="93">
        <v>274.7</v>
      </c>
      <c r="H95" s="108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12"/>
      <c r="Y95" s="104"/>
      <c r="Z95" s="135">
        <v>129.945</v>
      </c>
      <c r="AA95" s="191">
        <f t="shared" si="11"/>
        <v>47.304331998543866</v>
      </c>
      <c r="AB95" s="188"/>
    </row>
    <row r="96" spans="1:28" ht="35.25" customHeight="1" outlineLevel="6" thickBot="1">
      <c r="A96" s="5" t="s">
        <v>101</v>
      </c>
      <c r="B96" s="16">
        <v>951</v>
      </c>
      <c r="C96" s="6" t="s">
        <v>67</v>
      </c>
      <c r="D96" s="6" t="s">
        <v>281</v>
      </c>
      <c r="E96" s="6" t="s">
        <v>95</v>
      </c>
      <c r="F96" s="6"/>
      <c r="G96" s="97">
        <f>G97</f>
        <v>245.8</v>
      </c>
      <c r="H96" s="105">
        <f aca="true" t="shared" si="16" ref="H96:P96">H97</f>
        <v>0</v>
      </c>
      <c r="I96" s="105">
        <f t="shared" si="16"/>
        <v>0</v>
      </c>
      <c r="J96" s="105">
        <f t="shared" si="16"/>
        <v>0</v>
      </c>
      <c r="K96" s="105">
        <f t="shared" si="16"/>
        <v>0</v>
      </c>
      <c r="L96" s="105">
        <f t="shared" si="16"/>
        <v>0</v>
      </c>
      <c r="M96" s="105">
        <f t="shared" si="16"/>
        <v>0</v>
      </c>
      <c r="N96" s="105">
        <f t="shared" si="16"/>
        <v>0</v>
      </c>
      <c r="O96" s="105">
        <f t="shared" si="16"/>
        <v>0</v>
      </c>
      <c r="P96" s="105">
        <f t="shared" si="16"/>
        <v>0</v>
      </c>
      <c r="Q96" s="105">
        <f aca="true" t="shared" si="17" ref="Q96:W96">Q97</f>
        <v>0</v>
      </c>
      <c r="R96" s="105">
        <f t="shared" si="17"/>
        <v>0</v>
      </c>
      <c r="S96" s="105">
        <f t="shared" si="17"/>
        <v>0</v>
      </c>
      <c r="T96" s="105">
        <f t="shared" si="17"/>
        <v>0</v>
      </c>
      <c r="U96" s="105">
        <f t="shared" si="17"/>
        <v>0</v>
      </c>
      <c r="V96" s="105">
        <f t="shared" si="17"/>
        <v>0</v>
      </c>
      <c r="W96" s="105">
        <f t="shared" si="17"/>
        <v>0</v>
      </c>
      <c r="X96" s="114">
        <f>X97</f>
        <v>9539.0701</v>
      </c>
      <c r="Y96" s="104">
        <f>X96/G96*100</f>
        <v>3880.8259153783565</v>
      </c>
      <c r="Z96" s="97">
        <f>Z97</f>
        <v>41.23</v>
      </c>
      <c r="AA96" s="191">
        <f t="shared" si="11"/>
        <v>16.77379983726607</v>
      </c>
      <c r="AB96" s="188"/>
    </row>
    <row r="97" spans="1:28" ht="32.25" outlineLevel="4" thickBot="1">
      <c r="A97" s="50" t="s">
        <v>103</v>
      </c>
      <c r="B97" s="54">
        <v>951</v>
      </c>
      <c r="C97" s="55" t="s">
        <v>67</v>
      </c>
      <c r="D97" s="55" t="s">
        <v>281</v>
      </c>
      <c r="E97" s="55" t="s">
        <v>97</v>
      </c>
      <c r="F97" s="55"/>
      <c r="G97" s="93">
        <v>245.8</v>
      </c>
      <c r="H97" s="107">
        <f aca="true" t="shared" si="18" ref="H97:X97">H98</f>
        <v>0</v>
      </c>
      <c r="I97" s="107">
        <f t="shared" si="18"/>
        <v>0</v>
      </c>
      <c r="J97" s="107">
        <f t="shared" si="18"/>
        <v>0</v>
      </c>
      <c r="K97" s="107">
        <f t="shared" si="18"/>
        <v>0</v>
      </c>
      <c r="L97" s="107">
        <f t="shared" si="18"/>
        <v>0</v>
      </c>
      <c r="M97" s="107">
        <f t="shared" si="18"/>
        <v>0</v>
      </c>
      <c r="N97" s="107">
        <f t="shared" si="18"/>
        <v>0</v>
      </c>
      <c r="O97" s="107">
        <f t="shared" si="18"/>
        <v>0</v>
      </c>
      <c r="P97" s="107">
        <f t="shared" si="18"/>
        <v>0</v>
      </c>
      <c r="Q97" s="107">
        <f t="shared" si="18"/>
        <v>0</v>
      </c>
      <c r="R97" s="107">
        <f t="shared" si="18"/>
        <v>0</v>
      </c>
      <c r="S97" s="107">
        <f t="shared" si="18"/>
        <v>0</v>
      </c>
      <c r="T97" s="107">
        <f t="shared" si="18"/>
        <v>0</v>
      </c>
      <c r="U97" s="107">
        <f t="shared" si="18"/>
        <v>0</v>
      </c>
      <c r="V97" s="107">
        <f t="shared" si="18"/>
        <v>0</v>
      </c>
      <c r="W97" s="107">
        <f t="shared" si="18"/>
        <v>0</v>
      </c>
      <c r="X97" s="107">
        <f t="shared" si="18"/>
        <v>9539.0701</v>
      </c>
      <c r="Y97" s="104">
        <f>X97/G97*100</f>
        <v>3880.8259153783565</v>
      </c>
      <c r="Z97" s="135">
        <v>41.23</v>
      </c>
      <c r="AA97" s="191">
        <f t="shared" si="11"/>
        <v>16.77379983726607</v>
      </c>
      <c r="AB97" s="188"/>
    </row>
    <row r="98" spans="1:28" ht="48" outlineLevel="5" thickBot="1">
      <c r="A98" s="70" t="s">
        <v>210</v>
      </c>
      <c r="B98" s="52">
        <v>951</v>
      </c>
      <c r="C98" s="53" t="s">
        <v>67</v>
      </c>
      <c r="D98" s="53" t="s">
        <v>275</v>
      </c>
      <c r="E98" s="53" t="s">
        <v>5</v>
      </c>
      <c r="F98" s="53"/>
      <c r="G98" s="94">
        <f>G99+G103</f>
        <v>16344.62714</v>
      </c>
      <c r="H98" s="110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109"/>
      <c r="X98" s="111">
        <v>9539.0701</v>
      </c>
      <c r="Y98" s="104">
        <f>X98/G98*100</f>
        <v>58.36211507483798</v>
      </c>
      <c r="Z98" s="94">
        <f>Z99+Z103</f>
        <v>7667.745999999999</v>
      </c>
      <c r="AA98" s="191">
        <f t="shared" si="11"/>
        <v>46.91294536315741</v>
      </c>
      <c r="AB98" s="188"/>
    </row>
    <row r="99" spans="1:28" ht="32.25" outlineLevel="5" thickBot="1">
      <c r="A99" s="5" t="s">
        <v>94</v>
      </c>
      <c r="B99" s="16">
        <v>951</v>
      </c>
      <c r="C99" s="6" t="s">
        <v>67</v>
      </c>
      <c r="D99" s="6" t="s">
        <v>275</v>
      </c>
      <c r="E99" s="6" t="s">
        <v>91</v>
      </c>
      <c r="F99" s="6"/>
      <c r="G99" s="97">
        <f>G100+G101+G102</f>
        <v>16125.04714</v>
      </c>
      <c r="H99" s="108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12"/>
      <c r="Y99" s="104"/>
      <c r="Z99" s="97">
        <f>Z100+Z101+Z102</f>
        <v>7579.365999999999</v>
      </c>
      <c r="AA99" s="191">
        <f t="shared" si="11"/>
        <v>47.0036827439625</v>
      </c>
      <c r="AB99" s="188"/>
    </row>
    <row r="100" spans="1:28" ht="32.25" outlineLevel="5" thickBot="1">
      <c r="A100" s="50" t="s">
        <v>268</v>
      </c>
      <c r="B100" s="54">
        <v>951</v>
      </c>
      <c r="C100" s="55" t="s">
        <v>67</v>
      </c>
      <c r="D100" s="55" t="s">
        <v>275</v>
      </c>
      <c r="E100" s="55" t="s">
        <v>92</v>
      </c>
      <c r="F100" s="55"/>
      <c r="G100" s="93">
        <v>12373.04714</v>
      </c>
      <c r="H100" s="108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12"/>
      <c r="Y100" s="104"/>
      <c r="Z100" s="135">
        <v>5831.565</v>
      </c>
      <c r="AA100" s="191">
        <f t="shared" si="11"/>
        <v>47.131195202089884</v>
      </c>
      <c r="AB100" s="188"/>
    </row>
    <row r="101" spans="1:28" ht="48" outlineLevel="5" thickBot="1">
      <c r="A101" s="50" t="s">
        <v>270</v>
      </c>
      <c r="B101" s="54">
        <v>951</v>
      </c>
      <c r="C101" s="55" t="s">
        <v>67</v>
      </c>
      <c r="D101" s="55" t="s">
        <v>275</v>
      </c>
      <c r="E101" s="55" t="s">
        <v>93</v>
      </c>
      <c r="F101" s="55"/>
      <c r="G101" s="93">
        <v>2</v>
      </c>
      <c r="H101" s="108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12"/>
      <c r="Y101" s="104"/>
      <c r="Z101" s="135">
        <v>12.07</v>
      </c>
      <c r="AA101" s="191">
        <f t="shared" si="11"/>
        <v>603.5</v>
      </c>
      <c r="AB101" s="188"/>
    </row>
    <row r="102" spans="1:28" ht="48" outlineLevel="5" thickBot="1">
      <c r="A102" s="50" t="s">
        <v>263</v>
      </c>
      <c r="B102" s="54">
        <v>951</v>
      </c>
      <c r="C102" s="55" t="s">
        <v>67</v>
      </c>
      <c r="D102" s="55" t="s">
        <v>275</v>
      </c>
      <c r="E102" s="55" t="s">
        <v>264</v>
      </c>
      <c r="F102" s="55"/>
      <c r="G102" s="93">
        <v>3750</v>
      </c>
      <c r="H102" s="108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12"/>
      <c r="Y102" s="104"/>
      <c r="Z102" s="135">
        <v>1735.731</v>
      </c>
      <c r="AA102" s="191">
        <f t="shared" si="11"/>
        <v>46.286159999999995</v>
      </c>
      <c r="AB102" s="188"/>
    </row>
    <row r="103" spans="1:28" ht="32.25" outlineLevel="5" thickBot="1">
      <c r="A103" s="5" t="s">
        <v>101</v>
      </c>
      <c r="B103" s="16">
        <v>951</v>
      </c>
      <c r="C103" s="6" t="s">
        <v>67</v>
      </c>
      <c r="D103" s="6" t="s">
        <v>275</v>
      </c>
      <c r="E103" s="6" t="s">
        <v>95</v>
      </c>
      <c r="F103" s="6"/>
      <c r="G103" s="97">
        <f>G104+G105</f>
        <v>219.58</v>
      </c>
      <c r="H103" s="108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12"/>
      <c r="Y103" s="104"/>
      <c r="Z103" s="97">
        <f>Z104+Z105</f>
        <v>88.38</v>
      </c>
      <c r="AA103" s="191">
        <f t="shared" si="11"/>
        <v>40.24956735586119</v>
      </c>
      <c r="AB103" s="188"/>
    </row>
    <row r="104" spans="1:28" ht="32.25" outlineLevel="5" thickBot="1">
      <c r="A104" s="50" t="s">
        <v>102</v>
      </c>
      <c r="B104" s="54">
        <v>951</v>
      </c>
      <c r="C104" s="55" t="s">
        <v>67</v>
      </c>
      <c r="D104" s="55" t="s">
        <v>275</v>
      </c>
      <c r="E104" s="55" t="s">
        <v>96</v>
      </c>
      <c r="F104" s="55"/>
      <c r="G104" s="93">
        <v>0</v>
      </c>
      <c r="H104" s="108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12"/>
      <c r="Y104" s="104"/>
      <c r="Z104" s="93">
        <v>0</v>
      </c>
      <c r="AA104" s="191">
        <v>0</v>
      </c>
      <c r="AB104" s="188"/>
    </row>
    <row r="105" spans="1:28" ht="32.25" outlineLevel="6" thickBot="1">
      <c r="A105" s="50" t="s">
        <v>103</v>
      </c>
      <c r="B105" s="54">
        <v>951</v>
      </c>
      <c r="C105" s="55" t="s">
        <v>67</v>
      </c>
      <c r="D105" s="55" t="s">
        <v>275</v>
      </c>
      <c r="E105" s="55" t="s">
        <v>97</v>
      </c>
      <c r="F105" s="55"/>
      <c r="G105" s="93">
        <v>219.58</v>
      </c>
      <c r="H105" s="105">
        <f aca="true" t="shared" si="19" ref="H105:W105">H106</f>
        <v>0</v>
      </c>
      <c r="I105" s="105">
        <f t="shared" si="19"/>
        <v>0</v>
      </c>
      <c r="J105" s="105">
        <f t="shared" si="19"/>
        <v>0</v>
      </c>
      <c r="K105" s="105">
        <f t="shared" si="19"/>
        <v>0</v>
      </c>
      <c r="L105" s="105">
        <f t="shared" si="19"/>
        <v>0</v>
      </c>
      <c r="M105" s="105">
        <f t="shared" si="19"/>
        <v>0</v>
      </c>
      <c r="N105" s="105">
        <f t="shared" si="19"/>
        <v>0</v>
      </c>
      <c r="O105" s="105">
        <f t="shared" si="19"/>
        <v>0</v>
      </c>
      <c r="P105" s="105">
        <f t="shared" si="19"/>
        <v>0</v>
      </c>
      <c r="Q105" s="105">
        <f t="shared" si="19"/>
        <v>0</v>
      </c>
      <c r="R105" s="105">
        <f t="shared" si="19"/>
        <v>0</v>
      </c>
      <c r="S105" s="105">
        <f t="shared" si="19"/>
        <v>0</v>
      </c>
      <c r="T105" s="105">
        <f t="shared" si="19"/>
        <v>0</v>
      </c>
      <c r="U105" s="105">
        <f t="shared" si="19"/>
        <v>0</v>
      </c>
      <c r="V105" s="105">
        <f t="shared" si="19"/>
        <v>0</v>
      </c>
      <c r="W105" s="105">
        <f t="shared" si="19"/>
        <v>0</v>
      </c>
      <c r="X105" s="114">
        <f>X106</f>
        <v>277.89792</v>
      </c>
      <c r="Y105" s="104">
        <f>X105/G105*100</f>
        <v>126.55884871117587</v>
      </c>
      <c r="Z105" s="135">
        <v>88.38</v>
      </c>
      <c r="AA105" s="191">
        <f t="shared" si="11"/>
        <v>40.24956735586119</v>
      </c>
      <c r="AB105" s="188"/>
    </row>
    <row r="106" spans="1:28" ht="46.5" customHeight="1" outlineLevel="4" thickBot="1">
      <c r="A106" s="56" t="s">
        <v>142</v>
      </c>
      <c r="B106" s="52">
        <v>951</v>
      </c>
      <c r="C106" s="53" t="s">
        <v>67</v>
      </c>
      <c r="D106" s="53" t="s">
        <v>282</v>
      </c>
      <c r="E106" s="53" t="s">
        <v>5</v>
      </c>
      <c r="F106" s="53"/>
      <c r="G106" s="94">
        <f>G107+G109</f>
        <v>566.05</v>
      </c>
      <c r="H106" s="107">
        <f aca="true" t="shared" si="20" ref="H106:X106">H107</f>
        <v>0</v>
      </c>
      <c r="I106" s="107">
        <f t="shared" si="20"/>
        <v>0</v>
      </c>
      <c r="J106" s="107">
        <f t="shared" si="20"/>
        <v>0</v>
      </c>
      <c r="K106" s="107">
        <f t="shared" si="20"/>
        <v>0</v>
      </c>
      <c r="L106" s="107">
        <f t="shared" si="20"/>
        <v>0</v>
      </c>
      <c r="M106" s="107">
        <f t="shared" si="20"/>
        <v>0</v>
      </c>
      <c r="N106" s="107">
        <f t="shared" si="20"/>
        <v>0</v>
      </c>
      <c r="O106" s="107">
        <f t="shared" si="20"/>
        <v>0</v>
      </c>
      <c r="P106" s="107">
        <f t="shared" si="20"/>
        <v>0</v>
      </c>
      <c r="Q106" s="107">
        <f t="shared" si="20"/>
        <v>0</v>
      </c>
      <c r="R106" s="107">
        <f t="shared" si="20"/>
        <v>0</v>
      </c>
      <c r="S106" s="107">
        <f t="shared" si="20"/>
        <v>0</v>
      </c>
      <c r="T106" s="107">
        <f t="shared" si="20"/>
        <v>0</v>
      </c>
      <c r="U106" s="107">
        <f t="shared" si="20"/>
        <v>0</v>
      </c>
      <c r="V106" s="107">
        <f t="shared" si="20"/>
        <v>0</v>
      </c>
      <c r="W106" s="107">
        <f t="shared" si="20"/>
        <v>0</v>
      </c>
      <c r="X106" s="115">
        <f t="shared" si="20"/>
        <v>277.89792</v>
      </c>
      <c r="Y106" s="104">
        <f>X106/G106*100</f>
        <v>49.094235491564355</v>
      </c>
      <c r="Z106" s="94">
        <f>Z107+Z109</f>
        <v>70.537</v>
      </c>
      <c r="AA106" s="191">
        <f t="shared" si="11"/>
        <v>12.46126667255543</v>
      </c>
      <c r="AB106" s="188"/>
    </row>
    <row r="107" spans="1:28" ht="32.25" outlineLevel="5" thickBot="1">
      <c r="A107" s="5" t="s">
        <v>101</v>
      </c>
      <c r="B107" s="16">
        <v>951</v>
      </c>
      <c r="C107" s="6" t="s">
        <v>67</v>
      </c>
      <c r="D107" s="6" t="s">
        <v>282</v>
      </c>
      <c r="E107" s="6" t="s">
        <v>95</v>
      </c>
      <c r="F107" s="6"/>
      <c r="G107" s="97">
        <f>G108</f>
        <v>561.5</v>
      </c>
      <c r="H107" s="110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109"/>
      <c r="X107" s="111">
        <v>277.89792</v>
      </c>
      <c r="Y107" s="104">
        <f>X107/G107*100</f>
        <v>49.49206055209261</v>
      </c>
      <c r="Z107" s="97">
        <f>Z108</f>
        <v>70.537</v>
      </c>
      <c r="AA107" s="191">
        <f t="shared" si="11"/>
        <v>12.562243989314336</v>
      </c>
      <c r="AB107" s="188"/>
    </row>
    <row r="108" spans="1:28" ht="32.25" outlineLevel="5" thickBot="1">
      <c r="A108" s="50" t="s">
        <v>103</v>
      </c>
      <c r="B108" s="54">
        <v>951</v>
      </c>
      <c r="C108" s="55" t="s">
        <v>67</v>
      </c>
      <c r="D108" s="55" t="s">
        <v>282</v>
      </c>
      <c r="E108" s="55" t="s">
        <v>97</v>
      </c>
      <c r="F108" s="55"/>
      <c r="G108" s="93">
        <v>561.5</v>
      </c>
      <c r="H108" s="108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12"/>
      <c r="Y108" s="104"/>
      <c r="Z108" s="135">
        <v>70.537</v>
      </c>
      <c r="AA108" s="191">
        <f t="shared" si="11"/>
        <v>12.562243989314336</v>
      </c>
      <c r="AB108" s="188"/>
    </row>
    <row r="109" spans="1:28" ht="16.5" outlineLevel="5" thickBot="1">
      <c r="A109" s="5" t="s">
        <v>104</v>
      </c>
      <c r="B109" s="16">
        <v>951</v>
      </c>
      <c r="C109" s="6" t="s">
        <v>67</v>
      </c>
      <c r="D109" s="6" t="s">
        <v>282</v>
      </c>
      <c r="E109" s="6" t="s">
        <v>98</v>
      </c>
      <c r="F109" s="6"/>
      <c r="G109" s="97">
        <f>G110</f>
        <v>4.55</v>
      </c>
      <c r="H109" s="108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12"/>
      <c r="Y109" s="104"/>
      <c r="Z109" s="97">
        <f>Z110</f>
        <v>0</v>
      </c>
      <c r="AA109" s="191">
        <f t="shared" si="11"/>
        <v>0</v>
      </c>
      <c r="AB109" s="188"/>
    </row>
    <row r="110" spans="1:28" ht="16.5" outlineLevel="5" thickBot="1">
      <c r="A110" s="50" t="s">
        <v>106</v>
      </c>
      <c r="B110" s="54">
        <v>951</v>
      </c>
      <c r="C110" s="55" t="s">
        <v>67</v>
      </c>
      <c r="D110" s="55" t="s">
        <v>282</v>
      </c>
      <c r="E110" s="55" t="s">
        <v>100</v>
      </c>
      <c r="F110" s="55"/>
      <c r="G110" s="93">
        <v>4.55</v>
      </c>
      <c r="H110" s="108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12"/>
      <c r="Y110" s="104"/>
      <c r="Z110" s="93">
        <v>0</v>
      </c>
      <c r="AA110" s="191">
        <f t="shared" si="11"/>
        <v>0</v>
      </c>
      <c r="AB110" s="188"/>
    </row>
    <row r="111" spans="1:28" ht="19.5" customHeight="1" outlineLevel="6" thickBot="1">
      <c r="A111" s="56" t="s">
        <v>143</v>
      </c>
      <c r="B111" s="52">
        <v>951</v>
      </c>
      <c r="C111" s="53" t="s">
        <v>67</v>
      </c>
      <c r="D111" s="53" t="s">
        <v>277</v>
      </c>
      <c r="E111" s="53" t="s">
        <v>5</v>
      </c>
      <c r="F111" s="53"/>
      <c r="G111" s="94">
        <f>G112+G114</f>
        <v>84.65101</v>
      </c>
      <c r="H111" s="105" t="e">
        <f>#REF!+H112</f>
        <v>#REF!</v>
      </c>
      <c r="I111" s="105" t="e">
        <f>#REF!+I112</f>
        <v>#REF!</v>
      </c>
      <c r="J111" s="105" t="e">
        <f>#REF!+J112</f>
        <v>#REF!</v>
      </c>
      <c r="K111" s="105" t="e">
        <f>#REF!+K112</f>
        <v>#REF!</v>
      </c>
      <c r="L111" s="105" t="e">
        <f>#REF!+L112</f>
        <v>#REF!</v>
      </c>
      <c r="M111" s="105" t="e">
        <f>#REF!+M112</f>
        <v>#REF!</v>
      </c>
      <c r="N111" s="105" t="e">
        <f>#REF!+N112</f>
        <v>#REF!</v>
      </c>
      <c r="O111" s="105" t="e">
        <f>#REF!+O112</f>
        <v>#REF!</v>
      </c>
      <c r="P111" s="105" t="e">
        <f>#REF!+P112</f>
        <v>#REF!</v>
      </c>
      <c r="Q111" s="105" t="e">
        <f>#REF!+Q112</f>
        <v>#REF!</v>
      </c>
      <c r="R111" s="105" t="e">
        <f>#REF!+R112</f>
        <v>#REF!</v>
      </c>
      <c r="S111" s="105" t="e">
        <f>#REF!+S112</f>
        <v>#REF!</v>
      </c>
      <c r="T111" s="105" t="e">
        <f>#REF!+T112</f>
        <v>#REF!</v>
      </c>
      <c r="U111" s="105" t="e">
        <f>#REF!+U112</f>
        <v>#REF!</v>
      </c>
      <c r="V111" s="105" t="e">
        <f>#REF!+V112</f>
        <v>#REF!</v>
      </c>
      <c r="W111" s="105" t="e">
        <f>#REF!+W112</f>
        <v>#REF!</v>
      </c>
      <c r="X111" s="105" t="e">
        <f>#REF!+X112</f>
        <v>#REF!</v>
      </c>
      <c r="Y111" s="104" t="e">
        <f>X111/G111*100</f>
        <v>#REF!</v>
      </c>
      <c r="Z111" s="94">
        <f>Z112+Z113+Z114</f>
        <v>90.15100000000001</v>
      </c>
      <c r="AA111" s="191">
        <f t="shared" si="11"/>
        <v>106.49725266125</v>
      </c>
      <c r="AB111" s="188"/>
    </row>
    <row r="112" spans="1:28" ht="16.5" customHeight="1" outlineLevel="4" thickBot="1">
      <c r="A112" s="100" t="s">
        <v>112</v>
      </c>
      <c r="B112" s="133">
        <v>951</v>
      </c>
      <c r="C112" s="134" t="s">
        <v>67</v>
      </c>
      <c r="D112" s="134" t="s">
        <v>277</v>
      </c>
      <c r="E112" s="134" t="s">
        <v>232</v>
      </c>
      <c r="F112" s="134"/>
      <c r="G112" s="135">
        <v>21.1</v>
      </c>
      <c r="H112" s="136">
        <f aca="true" t="shared" si="21" ref="H112:W112">H118</f>
        <v>0</v>
      </c>
      <c r="I112" s="136">
        <f t="shared" si="21"/>
        <v>0</v>
      </c>
      <c r="J112" s="136">
        <f t="shared" si="21"/>
        <v>0</v>
      </c>
      <c r="K112" s="136">
        <f t="shared" si="21"/>
        <v>0</v>
      </c>
      <c r="L112" s="136">
        <f t="shared" si="21"/>
        <v>0</v>
      </c>
      <c r="M112" s="136">
        <f t="shared" si="21"/>
        <v>0</v>
      </c>
      <c r="N112" s="136">
        <f t="shared" si="21"/>
        <v>0</v>
      </c>
      <c r="O112" s="136">
        <f t="shared" si="21"/>
        <v>0</v>
      </c>
      <c r="P112" s="136">
        <f t="shared" si="21"/>
        <v>0</v>
      </c>
      <c r="Q112" s="136">
        <f t="shared" si="21"/>
        <v>0</v>
      </c>
      <c r="R112" s="136">
        <f t="shared" si="21"/>
        <v>0</v>
      </c>
      <c r="S112" s="136">
        <f t="shared" si="21"/>
        <v>0</v>
      </c>
      <c r="T112" s="136">
        <f t="shared" si="21"/>
        <v>0</v>
      </c>
      <c r="U112" s="136">
        <f t="shared" si="21"/>
        <v>0</v>
      </c>
      <c r="V112" s="136">
        <f t="shared" si="21"/>
        <v>0</v>
      </c>
      <c r="W112" s="136">
        <f t="shared" si="21"/>
        <v>0</v>
      </c>
      <c r="X112" s="136">
        <f>X118</f>
        <v>1067.9833</v>
      </c>
      <c r="Y112" s="137">
        <f>X112/G112*100</f>
        <v>5061.532227488152</v>
      </c>
      <c r="Z112" s="135">
        <v>24.1</v>
      </c>
      <c r="AA112" s="191">
        <f t="shared" si="11"/>
        <v>114.21800947867298</v>
      </c>
      <c r="AB112" s="188"/>
    </row>
    <row r="113" spans="1:28" ht="16.5" customHeight="1" outlineLevel="4" thickBot="1">
      <c r="A113" s="100" t="s">
        <v>112</v>
      </c>
      <c r="B113" s="133">
        <v>951</v>
      </c>
      <c r="C113" s="134" t="s">
        <v>67</v>
      </c>
      <c r="D113" s="134" t="s">
        <v>277</v>
      </c>
      <c r="E113" s="134" t="s">
        <v>100</v>
      </c>
      <c r="F113" s="134"/>
      <c r="G113" s="135">
        <v>0</v>
      </c>
      <c r="H113" s="138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8"/>
      <c r="Y113" s="137"/>
      <c r="Z113" s="135">
        <v>2.5</v>
      </c>
      <c r="AA113" s="191">
        <v>0</v>
      </c>
      <c r="AB113" s="188"/>
    </row>
    <row r="114" spans="1:28" ht="16.5" customHeight="1" outlineLevel="4" thickBot="1">
      <c r="A114" s="100" t="s">
        <v>381</v>
      </c>
      <c r="B114" s="133">
        <v>951</v>
      </c>
      <c r="C114" s="134" t="s">
        <v>67</v>
      </c>
      <c r="D114" s="134" t="s">
        <v>277</v>
      </c>
      <c r="E114" s="134" t="s">
        <v>382</v>
      </c>
      <c r="F114" s="134"/>
      <c r="G114" s="135">
        <v>63.55101</v>
      </c>
      <c r="H114" s="138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8"/>
      <c r="Y114" s="137"/>
      <c r="Z114" s="135">
        <v>63.551</v>
      </c>
      <c r="AA114" s="191">
        <f t="shared" si="11"/>
        <v>99.99998426460887</v>
      </c>
      <c r="AB114" s="188"/>
    </row>
    <row r="115" spans="1:28" ht="33.75" customHeight="1" outlineLevel="4" thickBot="1">
      <c r="A115" s="56" t="s">
        <v>144</v>
      </c>
      <c r="B115" s="52">
        <v>951</v>
      </c>
      <c r="C115" s="53" t="s">
        <v>67</v>
      </c>
      <c r="D115" s="53" t="s">
        <v>283</v>
      </c>
      <c r="E115" s="53" t="s">
        <v>5</v>
      </c>
      <c r="F115" s="53"/>
      <c r="G115" s="94">
        <f>G116+G120+G123</f>
        <v>22600.800000000003</v>
      </c>
      <c r="H115" s="108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8"/>
      <c r="Y115" s="104"/>
      <c r="Z115" s="94">
        <f>Z116+Z120+Z123</f>
        <v>9915.819</v>
      </c>
      <c r="AA115" s="191">
        <f t="shared" si="11"/>
        <v>43.87375225655728</v>
      </c>
      <c r="AB115" s="188"/>
    </row>
    <row r="116" spans="1:28" ht="15.75" customHeight="1" outlineLevel="4" thickBot="1">
      <c r="A116" s="5" t="s">
        <v>114</v>
      </c>
      <c r="B116" s="16">
        <v>951</v>
      </c>
      <c r="C116" s="6" t="s">
        <v>67</v>
      </c>
      <c r="D116" s="6" t="s">
        <v>283</v>
      </c>
      <c r="E116" s="6" t="s">
        <v>113</v>
      </c>
      <c r="F116" s="6"/>
      <c r="G116" s="97">
        <f>G117+G118+G119</f>
        <v>12337.380000000001</v>
      </c>
      <c r="H116" s="108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8"/>
      <c r="Y116" s="104"/>
      <c r="Z116" s="97">
        <f>Z117+Z118+Z119</f>
        <v>5750.26</v>
      </c>
      <c r="AA116" s="191">
        <f t="shared" si="11"/>
        <v>46.608437123603224</v>
      </c>
      <c r="AB116" s="188"/>
    </row>
    <row r="117" spans="1:28" ht="15.75" customHeight="1" outlineLevel="4" thickBot="1">
      <c r="A117" s="50" t="s">
        <v>267</v>
      </c>
      <c r="B117" s="54">
        <v>951</v>
      </c>
      <c r="C117" s="55" t="s">
        <v>67</v>
      </c>
      <c r="D117" s="55" t="s">
        <v>283</v>
      </c>
      <c r="E117" s="55" t="s">
        <v>115</v>
      </c>
      <c r="F117" s="55"/>
      <c r="G117" s="93">
        <v>9408</v>
      </c>
      <c r="H117" s="108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8"/>
      <c r="Y117" s="104"/>
      <c r="Z117" s="135">
        <v>4325.29</v>
      </c>
      <c r="AA117" s="191">
        <f t="shared" si="11"/>
        <v>45.97459608843537</v>
      </c>
      <c r="AB117" s="188"/>
    </row>
    <row r="118" spans="1:28" ht="32.25" outlineLevel="5" thickBot="1">
      <c r="A118" s="50" t="s">
        <v>269</v>
      </c>
      <c r="B118" s="54">
        <v>951</v>
      </c>
      <c r="C118" s="55" t="s">
        <v>67</v>
      </c>
      <c r="D118" s="55" t="s">
        <v>283</v>
      </c>
      <c r="E118" s="55" t="s">
        <v>116</v>
      </c>
      <c r="F118" s="55"/>
      <c r="G118" s="93">
        <v>0</v>
      </c>
      <c r="H118" s="110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109"/>
      <c r="X118" s="111">
        <v>1067.9833</v>
      </c>
      <c r="Y118" s="104">
        <f>X118/G115*100</f>
        <v>4.725422551414109</v>
      </c>
      <c r="Z118" s="93">
        <v>0</v>
      </c>
      <c r="AA118" s="191">
        <v>0</v>
      </c>
      <c r="AB118" s="188"/>
    </row>
    <row r="119" spans="1:28" ht="18.75" customHeight="1" outlineLevel="6" thickBot="1">
      <c r="A119" s="50" t="s">
        <v>265</v>
      </c>
      <c r="B119" s="54">
        <v>951</v>
      </c>
      <c r="C119" s="55" t="s">
        <v>67</v>
      </c>
      <c r="D119" s="55" t="s">
        <v>283</v>
      </c>
      <c r="E119" s="55" t="s">
        <v>266</v>
      </c>
      <c r="F119" s="55"/>
      <c r="G119" s="93">
        <v>2929.38</v>
      </c>
      <c r="H119" s="105">
        <f aca="true" t="shared" si="22" ref="H119:X120">H120</f>
        <v>0</v>
      </c>
      <c r="I119" s="105">
        <f t="shared" si="22"/>
        <v>0</v>
      </c>
      <c r="J119" s="105">
        <f t="shared" si="22"/>
        <v>0</v>
      </c>
      <c r="K119" s="105">
        <f t="shared" si="22"/>
        <v>0</v>
      </c>
      <c r="L119" s="105">
        <f t="shared" si="22"/>
        <v>0</v>
      </c>
      <c r="M119" s="105">
        <f t="shared" si="22"/>
        <v>0</v>
      </c>
      <c r="N119" s="105">
        <f t="shared" si="22"/>
        <v>0</v>
      </c>
      <c r="O119" s="105">
        <f t="shared" si="22"/>
        <v>0</v>
      </c>
      <c r="P119" s="105">
        <f t="shared" si="22"/>
        <v>0</v>
      </c>
      <c r="Q119" s="105">
        <f t="shared" si="22"/>
        <v>0</v>
      </c>
      <c r="R119" s="105">
        <f t="shared" si="22"/>
        <v>0</v>
      </c>
      <c r="S119" s="105">
        <f t="shared" si="22"/>
        <v>0</v>
      </c>
      <c r="T119" s="105">
        <f t="shared" si="22"/>
        <v>0</v>
      </c>
      <c r="U119" s="105">
        <f t="shared" si="22"/>
        <v>0</v>
      </c>
      <c r="V119" s="105">
        <f t="shared" si="22"/>
        <v>0</v>
      </c>
      <c r="W119" s="105">
        <f t="shared" si="22"/>
        <v>0</v>
      </c>
      <c r="X119" s="114">
        <f>X120</f>
        <v>16240.50148</v>
      </c>
      <c r="Y119" s="104">
        <f>X119/G116*100</f>
        <v>131.63655071011834</v>
      </c>
      <c r="Z119" s="135">
        <v>1424.97</v>
      </c>
      <c r="AA119" s="191">
        <f t="shared" si="11"/>
        <v>48.64408168281343</v>
      </c>
      <c r="AB119" s="188"/>
    </row>
    <row r="120" spans="1:28" ht="32.25" outlineLevel="6" thickBot="1">
      <c r="A120" s="5" t="s">
        <v>101</v>
      </c>
      <c r="B120" s="16">
        <v>951</v>
      </c>
      <c r="C120" s="6" t="s">
        <v>67</v>
      </c>
      <c r="D120" s="6" t="s">
        <v>283</v>
      </c>
      <c r="E120" s="6" t="s">
        <v>95</v>
      </c>
      <c r="F120" s="6"/>
      <c r="G120" s="97">
        <f>G121+G122</f>
        <v>9967.42</v>
      </c>
      <c r="H120" s="116">
        <f t="shared" si="22"/>
        <v>0</v>
      </c>
      <c r="I120" s="116">
        <f t="shared" si="22"/>
        <v>0</v>
      </c>
      <c r="J120" s="116">
        <f t="shared" si="22"/>
        <v>0</v>
      </c>
      <c r="K120" s="116">
        <f t="shared" si="22"/>
        <v>0</v>
      </c>
      <c r="L120" s="116">
        <f t="shared" si="22"/>
        <v>0</v>
      </c>
      <c r="M120" s="116">
        <f t="shared" si="22"/>
        <v>0</v>
      </c>
      <c r="N120" s="116">
        <f t="shared" si="22"/>
        <v>0</v>
      </c>
      <c r="O120" s="116">
        <f t="shared" si="22"/>
        <v>0</v>
      </c>
      <c r="P120" s="116">
        <f t="shared" si="22"/>
        <v>0</v>
      </c>
      <c r="Q120" s="116">
        <f t="shared" si="22"/>
        <v>0</v>
      </c>
      <c r="R120" s="116">
        <f t="shared" si="22"/>
        <v>0</v>
      </c>
      <c r="S120" s="116">
        <f t="shared" si="22"/>
        <v>0</v>
      </c>
      <c r="T120" s="116">
        <f t="shared" si="22"/>
        <v>0</v>
      </c>
      <c r="U120" s="116">
        <f t="shared" si="22"/>
        <v>0</v>
      </c>
      <c r="V120" s="116">
        <f t="shared" si="22"/>
        <v>0</v>
      </c>
      <c r="W120" s="116">
        <f t="shared" si="22"/>
        <v>0</v>
      </c>
      <c r="X120" s="116">
        <f t="shared" si="22"/>
        <v>16240.50148</v>
      </c>
      <c r="Y120" s="104">
        <f>X120/G117*100</f>
        <v>172.6243779761905</v>
      </c>
      <c r="Z120" s="97">
        <f>Z121+Z122</f>
        <v>4012.7</v>
      </c>
      <c r="AA120" s="191">
        <f t="shared" si="11"/>
        <v>40.2581610888274</v>
      </c>
      <c r="AB120" s="188"/>
    </row>
    <row r="121" spans="1:28" ht="32.25" outlineLevel="6" thickBot="1">
      <c r="A121" s="50" t="s">
        <v>102</v>
      </c>
      <c r="B121" s="54">
        <v>951</v>
      </c>
      <c r="C121" s="55" t="s">
        <v>67</v>
      </c>
      <c r="D121" s="55" t="s">
        <v>283</v>
      </c>
      <c r="E121" s="55" t="s">
        <v>96</v>
      </c>
      <c r="F121" s="55"/>
      <c r="G121" s="93">
        <v>0</v>
      </c>
      <c r="H121" s="117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118"/>
      <c r="X121" s="111">
        <v>16240.50148</v>
      </c>
      <c r="Y121" s="104" t="e">
        <f>X121/G118*100</f>
        <v>#DIV/0!</v>
      </c>
      <c r="Z121" s="93">
        <v>0</v>
      </c>
      <c r="AA121" s="191">
        <v>0</v>
      </c>
      <c r="AB121" s="188"/>
    </row>
    <row r="122" spans="1:28" ht="32.25" outlineLevel="6" thickBot="1">
      <c r="A122" s="50" t="s">
        <v>103</v>
      </c>
      <c r="B122" s="54">
        <v>951</v>
      </c>
      <c r="C122" s="55" t="s">
        <v>67</v>
      </c>
      <c r="D122" s="55" t="s">
        <v>283</v>
      </c>
      <c r="E122" s="55" t="s">
        <v>97</v>
      </c>
      <c r="F122" s="55"/>
      <c r="G122" s="93">
        <v>9967.42</v>
      </c>
      <c r="H122" s="119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2"/>
      <c r="Y122" s="104"/>
      <c r="Z122" s="135">
        <v>4012.7</v>
      </c>
      <c r="AA122" s="191">
        <f t="shared" si="11"/>
        <v>40.2581610888274</v>
      </c>
      <c r="AB122" s="188"/>
    </row>
    <row r="123" spans="1:28" ht="16.5" outlineLevel="6" thickBot="1">
      <c r="A123" s="5" t="s">
        <v>104</v>
      </c>
      <c r="B123" s="16">
        <v>951</v>
      </c>
      <c r="C123" s="6" t="s">
        <v>67</v>
      </c>
      <c r="D123" s="6" t="s">
        <v>283</v>
      </c>
      <c r="E123" s="6" t="s">
        <v>98</v>
      </c>
      <c r="F123" s="6"/>
      <c r="G123" s="97">
        <f>G124+G125+G126</f>
        <v>296</v>
      </c>
      <c r="H123" s="119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2"/>
      <c r="Y123" s="104"/>
      <c r="Z123" s="97">
        <f>Z124+Z125+Z126</f>
        <v>152.85899999999998</v>
      </c>
      <c r="AA123" s="191">
        <f t="shared" si="11"/>
        <v>51.64155405405405</v>
      </c>
      <c r="AB123" s="188"/>
    </row>
    <row r="124" spans="1:28" ht="32.25" outlineLevel="6" thickBot="1">
      <c r="A124" s="50" t="s">
        <v>105</v>
      </c>
      <c r="B124" s="54">
        <v>951</v>
      </c>
      <c r="C124" s="55" t="s">
        <v>67</v>
      </c>
      <c r="D124" s="55" t="s">
        <v>283</v>
      </c>
      <c r="E124" s="55" t="s">
        <v>99</v>
      </c>
      <c r="F124" s="55"/>
      <c r="G124" s="93">
        <v>252</v>
      </c>
      <c r="H124" s="119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2"/>
      <c r="Y124" s="104"/>
      <c r="Z124" s="135">
        <v>132.03</v>
      </c>
      <c r="AA124" s="191">
        <f t="shared" si="11"/>
        <v>52.39285714285714</v>
      </c>
      <c r="AB124" s="188"/>
    </row>
    <row r="125" spans="1:28" ht="16.5" outlineLevel="6" thickBot="1">
      <c r="A125" s="50" t="s">
        <v>106</v>
      </c>
      <c r="B125" s="54">
        <v>951</v>
      </c>
      <c r="C125" s="55" t="s">
        <v>67</v>
      </c>
      <c r="D125" s="55" t="s">
        <v>283</v>
      </c>
      <c r="E125" s="55" t="s">
        <v>100</v>
      </c>
      <c r="F125" s="55"/>
      <c r="G125" s="93">
        <v>28</v>
      </c>
      <c r="H125" s="119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2"/>
      <c r="Y125" s="104"/>
      <c r="Z125" s="135">
        <v>8.201</v>
      </c>
      <c r="AA125" s="191">
        <f t="shared" si="11"/>
        <v>29.289285714285718</v>
      </c>
      <c r="AB125" s="188"/>
    </row>
    <row r="126" spans="1:28" ht="16.5" outlineLevel="6" thickBot="1">
      <c r="A126" s="50" t="s">
        <v>381</v>
      </c>
      <c r="B126" s="54">
        <v>951</v>
      </c>
      <c r="C126" s="55" t="s">
        <v>67</v>
      </c>
      <c r="D126" s="55" t="s">
        <v>283</v>
      </c>
      <c r="E126" s="55" t="s">
        <v>382</v>
      </c>
      <c r="F126" s="55"/>
      <c r="G126" s="93">
        <v>16</v>
      </c>
      <c r="H126" s="119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2"/>
      <c r="Y126" s="104"/>
      <c r="Z126" s="135">
        <v>12.628</v>
      </c>
      <c r="AA126" s="191">
        <f t="shared" si="11"/>
        <v>78.925</v>
      </c>
      <c r="AB126" s="188"/>
    </row>
    <row r="127" spans="1:28" ht="32.25" outlineLevel="6" thickBot="1">
      <c r="A127" s="71" t="s">
        <v>145</v>
      </c>
      <c r="B127" s="52">
        <v>951</v>
      </c>
      <c r="C127" s="53" t="s">
        <v>67</v>
      </c>
      <c r="D127" s="53" t="s">
        <v>284</v>
      </c>
      <c r="E127" s="53" t="s">
        <v>5</v>
      </c>
      <c r="F127" s="53"/>
      <c r="G127" s="94">
        <f>G128+G132</f>
        <v>1003.4</v>
      </c>
      <c r="H127" s="119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2"/>
      <c r="Y127" s="104"/>
      <c r="Z127" s="94">
        <f>Z128+Z132</f>
        <v>415.454</v>
      </c>
      <c r="AA127" s="191">
        <f t="shared" si="11"/>
        <v>41.40462427745665</v>
      </c>
      <c r="AB127" s="188"/>
    </row>
    <row r="128" spans="1:28" ht="32.25" outlineLevel="6" thickBot="1">
      <c r="A128" s="5" t="s">
        <v>94</v>
      </c>
      <c r="B128" s="16">
        <v>951</v>
      </c>
      <c r="C128" s="6" t="s">
        <v>67</v>
      </c>
      <c r="D128" s="6" t="s">
        <v>284</v>
      </c>
      <c r="E128" s="6" t="s">
        <v>91</v>
      </c>
      <c r="F128" s="6"/>
      <c r="G128" s="97">
        <f>G129+G130+G131</f>
        <v>932</v>
      </c>
      <c r="H128" s="119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2"/>
      <c r="Y128" s="104"/>
      <c r="Z128" s="97">
        <f>Z129+Z130+Z131</f>
        <v>406.262</v>
      </c>
      <c r="AA128" s="191">
        <f t="shared" si="11"/>
        <v>43.59034334763949</v>
      </c>
      <c r="AB128" s="188"/>
    </row>
    <row r="129" spans="1:28" ht="32.25" outlineLevel="6" thickBot="1">
      <c r="A129" s="50" t="s">
        <v>268</v>
      </c>
      <c r="B129" s="54">
        <v>951</v>
      </c>
      <c r="C129" s="55" t="s">
        <v>67</v>
      </c>
      <c r="D129" s="55" t="s">
        <v>284</v>
      </c>
      <c r="E129" s="55" t="s">
        <v>92</v>
      </c>
      <c r="F129" s="55"/>
      <c r="G129" s="93">
        <v>716</v>
      </c>
      <c r="H129" s="119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2"/>
      <c r="Y129" s="104"/>
      <c r="Z129" s="135">
        <v>319.454</v>
      </c>
      <c r="AA129" s="191">
        <f t="shared" si="11"/>
        <v>44.616480446927376</v>
      </c>
      <c r="AB129" s="188"/>
    </row>
    <row r="130" spans="1:28" ht="48" outlineLevel="6" thickBot="1">
      <c r="A130" s="50" t="s">
        <v>270</v>
      </c>
      <c r="B130" s="54">
        <v>951</v>
      </c>
      <c r="C130" s="55" t="s">
        <v>67</v>
      </c>
      <c r="D130" s="55" t="s">
        <v>284</v>
      </c>
      <c r="E130" s="55" t="s">
        <v>93</v>
      </c>
      <c r="F130" s="55"/>
      <c r="G130" s="93">
        <v>0</v>
      </c>
      <c r="H130" s="119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2"/>
      <c r="Y130" s="104"/>
      <c r="Z130" s="93">
        <v>0</v>
      </c>
      <c r="AA130" s="191">
        <v>0</v>
      </c>
      <c r="AB130" s="188"/>
    </row>
    <row r="131" spans="1:28" ht="48" outlineLevel="6" thickBot="1">
      <c r="A131" s="50" t="s">
        <v>263</v>
      </c>
      <c r="B131" s="54">
        <v>951</v>
      </c>
      <c r="C131" s="55" t="s">
        <v>67</v>
      </c>
      <c r="D131" s="55" t="s">
        <v>284</v>
      </c>
      <c r="E131" s="55" t="s">
        <v>264</v>
      </c>
      <c r="F131" s="55"/>
      <c r="G131" s="93">
        <v>216</v>
      </c>
      <c r="H131" s="119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2"/>
      <c r="Y131" s="104"/>
      <c r="Z131" s="135">
        <v>86.808</v>
      </c>
      <c r="AA131" s="191">
        <f t="shared" si="11"/>
        <v>40.18888888888889</v>
      </c>
      <c r="AB131" s="188"/>
    </row>
    <row r="132" spans="1:28" ht="32.25" outlineLevel="6" thickBot="1">
      <c r="A132" s="5" t="s">
        <v>101</v>
      </c>
      <c r="B132" s="16">
        <v>951</v>
      </c>
      <c r="C132" s="6" t="s">
        <v>67</v>
      </c>
      <c r="D132" s="6" t="s">
        <v>284</v>
      </c>
      <c r="E132" s="6" t="s">
        <v>95</v>
      </c>
      <c r="F132" s="6"/>
      <c r="G132" s="97">
        <f>G133</f>
        <v>71.4</v>
      </c>
      <c r="H132" s="119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2"/>
      <c r="Y132" s="104"/>
      <c r="Z132" s="97">
        <f>Z133</f>
        <v>9.192</v>
      </c>
      <c r="AA132" s="191">
        <f t="shared" si="11"/>
        <v>12.873949579831931</v>
      </c>
      <c r="AB132" s="188"/>
    </row>
    <row r="133" spans="1:28" ht="32.25" outlineLevel="6" thickBot="1">
      <c r="A133" s="50" t="s">
        <v>103</v>
      </c>
      <c r="B133" s="54">
        <v>951</v>
      </c>
      <c r="C133" s="55" t="s">
        <v>67</v>
      </c>
      <c r="D133" s="55" t="s">
        <v>284</v>
      </c>
      <c r="E133" s="55" t="s">
        <v>97</v>
      </c>
      <c r="F133" s="55"/>
      <c r="G133" s="93">
        <v>71.4</v>
      </c>
      <c r="H133" s="119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2"/>
      <c r="Y133" s="104"/>
      <c r="Z133" s="135">
        <v>9.192</v>
      </c>
      <c r="AA133" s="191">
        <f t="shared" si="11"/>
        <v>12.873949579831931</v>
      </c>
      <c r="AB133" s="188"/>
    </row>
    <row r="134" spans="1:28" ht="32.25" outlineLevel="6" thickBot="1">
      <c r="A134" s="71" t="s">
        <v>146</v>
      </c>
      <c r="B134" s="52">
        <v>951</v>
      </c>
      <c r="C134" s="53" t="s">
        <v>67</v>
      </c>
      <c r="D134" s="53" t="s">
        <v>285</v>
      </c>
      <c r="E134" s="53" t="s">
        <v>5</v>
      </c>
      <c r="F134" s="53"/>
      <c r="G134" s="94">
        <f>G135+G139</f>
        <v>538</v>
      </c>
      <c r="H134" s="119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2"/>
      <c r="Y134" s="104"/>
      <c r="Z134" s="94">
        <f>Z135+Z139</f>
        <v>214.808</v>
      </c>
      <c r="AA134" s="191">
        <f t="shared" si="11"/>
        <v>39.9271375464684</v>
      </c>
      <c r="AB134" s="188"/>
    </row>
    <row r="135" spans="1:28" ht="32.25" outlineLevel="6" thickBot="1">
      <c r="A135" s="5" t="s">
        <v>94</v>
      </c>
      <c r="B135" s="16">
        <v>951</v>
      </c>
      <c r="C135" s="6" t="s">
        <v>67</v>
      </c>
      <c r="D135" s="6" t="s">
        <v>285</v>
      </c>
      <c r="E135" s="6" t="s">
        <v>91</v>
      </c>
      <c r="F135" s="6"/>
      <c r="G135" s="97">
        <f>G136+G137+G138</f>
        <v>466.4</v>
      </c>
      <c r="H135" s="119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2"/>
      <c r="Y135" s="104"/>
      <c r="Z135" s="97">
        <f>Z136+Z137+Z138</f>
        <v>200.19</v>
      </c>
      <c r="AA135" s="191">
        <f t="shared" si="11"/>
        <v>42.92238421955403</v>
      </c>
      <c r="AB135" s="188"/>
    </row>
    <row r="136" spans="1:28" ht="32.25" outlineLevel="6" thickBot="1">
      <c r="A136" s="50" t="s">
        <v>268</v>
      </c>
      <c r="B136" s="54">
        <v>951</v>
      </c>
      <c r="C136" s="55" t="s">
        <v>67</v>
      </c>
      <c r="D136" s="55" t="s">
        <v>285</v>
      </c>
      <c r="E136" s="55" t="s">
        <v>92</v>
      </c>
      <c r="F136" s="55"/>
      <c r="G136" s="93">
        <v>358.2</v>
      </c>
      <c r="H136" s="119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2"/>
      <c r="Y136" s="104"/>
      <c r="Z136" s="135">
        <v>157.235</v>
      </c>
      <c r="AA136" s="191">
        <f t="shared" si="11"/>
        <v>43.895868230039085</v>
      </c>
      <c r="AB136" s="188"/>
    </row>
    <row r="137" spans="1:28" ht="48" outlineLevel="6" thickBot="1">
      <c r="A137" s="50" t="s">
        <v>270</v>
      </c>
      <c r="B137" s="54">
        <v>951</v>
      </c>
      <c r="C137" s="55" t="s">
        <v>67</v>
      </c>
      <c r="D137" s="55" t="s">
        <v>285</v>
      </c>
      <c r="E137" s="55" t="s">
        <v>93</v>
      </c>
      <c r="F137" s="55"/>
      <c r="G137" s="93">
        <v>0</v>
      </c>
      <c r="H137" s="119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2"/>
      <c r="Y137" s="104"/>
      <c r="Z137" s="93">
        <v>0</v>
      </c>
      <c r="AA137" s="191">
        <v>0</v>
      </c>
      <c r="AB137" s="188"/>
    </row>
    <row r="138" spans="1:28" ht="48" outlineLevel="6" thickBot="1">
      <c r="A138" s="50" t="s">
        <v>263</v>
      </c>
      <c r="B138" s="54">
        <v>951</v>
      </c>
      <c r="C138" s="55" t="s">
        <v>67</v>
      </c>
      <c r="D138" s="55" t="s">
        <v>285</v>
      </c>
      <c r="E138" s="55" t="s">
        <v>264</v>
      </c>
      <c r="F138" s="55"/>
      <c r="G138" s="93">
        <v>108.2</v>
      </c>
      <c r="H138" s="119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2"/>
      <c r="Y138" s="104"/>
      <c r="Z138" s="135">
        <v>42.955</v>
      </c>
      <c r="AA138" s="191">
        <f t="shared" si="11"/>
        <v>39.6996303142329</v>
      </c>
      <c r="AB138" s="188"/>
    </row>
    <row r="139" spans="1:28" ht="32.25" outlineLevel="6" thickBot="1">
      <c r="A139" s="5" t="s">
        <v>101</v>
      </c>
      <c r="B139" s="16">
        <v>951</v>
      </c>
      <c r="C139" s="6" t="s">
        <v>67</v>
      </c>
      <c r="D139" s="6" t="s">
        <v>285</v>
      </c>
      <c r="E139" s="6" t="s">
        <v>95</v>
      </c>
      <c r="F139" s="6"/>
      <c r="G139" s="97">
        <f>G140</f>
        <v>71.6</v>
      </c>
      <c r="H139" s="119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2"/>
      <c r="Y139" s="104"/>
      <c r="Z139" s="97">
        <f>Z140</f>
        <v>14.618</v>
      </c>
      <c r="AA139" s="191">
        <f t="shared" si="11"/>
        <v>20.41620111731844</v>
      </c>
      <c r="AB139" s="188"/>
    </row>
    <row r="140" spans="1:28" ht="32.25" outlineLevel="6" thickBot="1">
      <c r="A140" s="50" t="s">
        <v>103</v>
      </c>
      <c r="B140" s="54">
        <v>951</v>
      </c>
      <c r="C140" s="55" t="s">
        <v>67</v>
      </c>
      <c r="D140" s="55" t="s">
        <v>285</v>
      </c>
      <c r="E140" s="55" t="s">
        <v>97</v>
      </c>
      <c r="F140" s="55"/>
      <c r="G140" s="93">
        <v>71.6</v>
      </c>
      <c r="H140" s="119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2"/>
      <c r="Y140" s="104"/>
      <c r="Z140" s="135">
        <v>14.618</v>
      </c>
      <c r="AA140" s="191">
        <f aca="true" t="shared" si="23" ref="AA140:AA203">Z140/G140*100</f>
        <v>20.41620111731844</v>
      </c>
      <c r="AB140" s="188"/>
    </row>
    <row r="141" spans="1:28" ht="32.25" outlineLevel="6" thickBot="1">
      <c r="A141" s="71" t="s">
        <v>147</v>
      </c>
      <c r="B141" s="52">
        <v>951</v>
      </c>
      <c r="C141" s="53" t="s">
        <v>67</v>
      </c>
      <c r="D141" s="53" t="s">
        <v>286</v>
      </c>
      <c r="E141" s="53" t="s">
        <v>5</v>
      </c>
      <c r="F141" s="53"/>
      <c r="G141" s="94">
        <f>G142+G145</f>
        <v>652</v>
      </c>
      <c r="H141" s="105">
        <f aca="true" t="shared" si="24" ref="H141:W141">H142</f>
        <v>0</v>
      </c>
      <c r="I141" s="105">
        <f t="shared" si="24"/>
        <v>0</v>
      </c>
      <c r="J141" s="105">
        <f t="shared" si="24"/>
        <v>0</v>
      </c>
      <c r="K141" s="105">
        <f t="shared" si="24"/>
        <v>0</v>
      </c>
      <c r="L141" s="105">
        <f t="shared" si="24"/>
        <v>0</v>
      </c>
      <c r="M141" s="105">
        <f t="shared" si="24"/>
        <v>0</v>
      </c>
      <c r="N141" s="105">
        <f t="shared" si="24"/>
        <v>0</v>
      </c>
      <c r="O141" s="105">
        <f t="shared" si="24"/>
        <v>0</v>
      </c>
      <c r="P141" s="105">
        <f t="shared" si="24"/>
        <v>0</v>
      </c>
      <c r="Q141" s="105">
        <f t="shared" si="24"/>
        <v>0</v>
      </c>
      <c r="R141" s="105">
        <f t="shared" si="24"/>
        <v>0</v>
      </c>
      <c r="S141" s="105">
        <f t="shared" si="24"/>
        <v>0</v>
      </c>
      <c r="T141" s="105">
        <f t="shared" si="24"/>
        <v>0</v>
      </c>
      <c r="U141" s="105">
        <f t="shared" si="24"/>
        <v>0</v>
      </c>
      <c r="V141" s="105">
        <f t="shared" si="24"/>
        <v>0</v>
      </c>
      <c r="W141" s="105">
        <f t="shared" si="24"/>
        <v>0</v>
      </c>
      <c r="X141" s="114">
        <f>X142</f>
        <v>332.248</v>
      </c>
      <c r="Y141" s="104">
        <f>X141/G136*100</f>
        <v>92.75488553880513</v>
      </c>
      <c r="Z141" s="94">
        <f>Z142+Z145</f>
        <v>277.47099999999995</v>
      </c>
      <c r="AA141" s="191">
        <f t="shared" si="23"/>
        <v>42.55690184049079</v>
      </c>
      <c r="AB141" s="188"/>
    </row>
    <row r="142" spans="1:28" ht="32.25" outlineLevel="6" thickBot="1">
      <c r="A142" s="5" t="s">
        <v>94</v>
      </c>
      <c r="B142" s="16">
        <v>951</v>
      </c>
      <c r="C142" s="6" t="s">
        <v>67</v>
      </c>
      <c r="D142" s="6" t="s">
        <v>286</v>
      </c>
      <c r="E142" s="6" t="s">
        <v>91</v>
      </c>
      <c r="F142" s="6"/>
      <c r="G142" s="97">
        <f>G143+G144</f>
        <v>620.7</v>
      </c>
      <c r="H142" s="117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118"/>
      <c r="X142" s="111">
        <v>332.248</v>
      </c>
      <c r="Y142" s="104" t="e">
        <f>X142/G137*100</f>
        <v>#DIV/0!</v>
      </c>
      <c r="Z142" s="97">
        <f>Z143+Z144</f>
        <v>269.55899999999997</v>
      </c>
      <c r="AA142" s="191">
        <f t="shared" si="23"/>
        <v>43.42822619623005</v>
      </c>
      <c r="AB142" s="188"/>
    </row>
    <row r="143" spans="1:28" ht="32.25" outlineLevel="6" thickBot="1">
      <c r="A143" s="50" t="s">
        <v>268</v>
      </c>
      <c r="B143" s="54">
        <v>951</v>
      </c>
      <c r="C143" s="55" t="s">
        <v>67</v>
      </c>
      <c r="D143" s="55" t="s">
        <v>286</v>
      </c>
      <c r="E143" s="55" t="s">
        <v>92</v>
      </c>
      <c r="F143" s="72"/>
      <c r="G143" s="93">
        <v>476.7</v>
      </c>
      <c r="H143" s="119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2"/>
      <c r="Y143" s="104"/>
      <c r="Z143" s="135">
        <v>213.069</v>
      </c>
      <c r="AA143" s="191">
        <f t="shared" si="23"/>
        <v>44.69666456891127</v>
      </c>
      <c r="AB143" s="188"/>
    </row>
    <row r="144" spans="1:28" ht="48" outlineLevel="6" thickBot="1">
      <c r="A144" s="50" t="s">
        <v>263</v>
      </c>
      <c r="B144" s="54">
        <v>951</v>
      </c>
      <c r="C144" s="55" t="s">
        <v>67</v>
      </c>
      <c r="D144" s="55" t="s">
        <v>286</v>
      </c>
      <c r="E144" s="55" t="s">
        <v>264</v>
      </c>
      <c r="F144" s="72"/>
      <c r="G144" s="93">
        <v>144</v>
      </c>
      <c r="H144" s="119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2"/>
      <c r="Y144" s="104"/>
      <c r="Z144" s="135">
        <v>56.49</v>
      </c>
      <c r="AA144" s="191">
        <f t="shared" si="23"/>
        <v>39.22916666666667</v>
      </c>
      <c r="AB144" s="188"/>
    </row>
    <row r="145" spans="1:28" ht="32.25" outlineLevel="6" thickBot="1">
      <c r="A145" s="5" t="s">
        <v>101</v>
      </c>
      <c r="B145" s="16">
        <v>951</v>
      </c>
      <c r="C145" s="6" t="s">
        <v>67</v>
      </c>
      <c r="D145" s="6" t="s">
        <v>286</v>
      </c>
      <c r="E145" s="6" t="s">
        <v>95</v>
      </c>
      <c r="F145" s="73"/>
      <c r="G145" s="97">
        <f>G146</f>
        <v>31.3</v>
      </c>
      <c r="H145" s="119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2"/>
      <c r="Y145" s="104"/>
      <c r="Z145" s="97">
        <f>Z146</f>
        <v>7.912</v>
      </c>
      <c r="AA145" s="191">
        <f t="shared" si="23"/>
        <v>25.277955271565496</v>
      </c>
      <c r="AB145" s="188"/>
    </row>
    <row r="146" spans="1:28" ht="34.5" customHeight="1" outlineLevel="6" thickBot="1">
      <c r="A146" s="50" t="s">
        <v>103</v>
      </c>
      <c r="B146" s="54">
        <v>951</v>
      </c>
      <c r="C146" s="55" t="s">
        <v>67</v>
      </c>
      <c r="D146" s="55" t="s">
        <v>286</v>
      </c>
      <c r="E146" s="55" t="s">
        <v>97</v>
      </c>
      <c r="F146" s="72"/>
      <c r="G146" s="93">
        <v>31.3</v>
      </c>
      <c r="H146" s="119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2"/>
      <c r="Y146" s="104"/>
      <c r="Z146" s="135">
        <v>7.912</v>
      </c>
      <c r="AA146" s="191">
        <f t="shared" si="23"/>
        <v>25.277955271565496</v>
      </c>
      <c r="AB146" s="188"/>
    </row>
    <row r="147" spans="1:28" ht="16.5" outlineLevel="6" thickBot="1">
      <c r="A147" s="49" t="s">
        <v>148</v>
      </c>
      <c r="B147" s="14">
        <v>951</v>
      </c>
      <c r="C147" s="9" t="s">
        <v>67</v>
      </c>
      <c r="D147" s="9" t="s">
        <v>271</v>
      </c>
      <c r="E147" s="9" t="s">
        <v>5</v>
      </c>
      <c r="F147" s="9"/>
      <c r="G147" s="92">
        <f>G155+G162+G148+G169+G174</f>
        <v>11714.601999999999</v>
      </c>
      <c r="H147" s="119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2"/>
      <c r="Y147" s="104"/>
      <c r="Z147" s="92">
        <f>Z155+Z162+Z148+Z169+Z174</f>
        <v>4633.099</v>
      </c>
      <c r="AA147" s="191">
        <f t="shared" si="23"/>
        <v>39.54977727796472</v>
      </c>
      <c r="AB147" s="188"/>
    </row>
    <row r="148" spans="1:28" ht="48" outlineLevel="6" thickBot="1">
      <c r="A148" s="71" t="s">
        <v>234</v>
      </c>
      <c r="B148" s="52">
        <v>951</v>
      </c>
      <c r="C148" s="53" t="s">
        <v>67</v>
      </c>
      <c r="D148" s="53" t="s">
        <v>287</v>
      </c>
      <c r="E148" s="53" t="s">
        <v>5</v>
      </c>
      <c r="F148" s="53"/>
      <c r="G148" s="94">
        <f>G149+G152</f>
        <v>60</v>
      </c>
      <c r="H148" s="102">
        <f aca="true" t="shared" si="25" ref="H148:W148">H150</f>
        <v>0</v>
      </c>
      <c r="I148" s="102">
        <f t="shared" si="25"/>
        <v>0</v>
      </c>
      <c r="J148" s="102">
        <f t="shared" si="25"/>
        <v>0</v>
      </c>
      <c r="K148" s="102">
        <f t="shared" si="25"/>
        <v>0</v>
      </c>
      <c r="L148" s="102">
        <f t="shared" si="25"/>
        <v>0</v>
      </c>
      <c r="M148" s="102">
        <f t="shared" si="25"/>
        <v>0</v>
      </c>
      <c r="N148" s="102">
        <f t="shared" si="25"/>
        <v>0</v>
      </c>
      <c r="O148" s="102">
        <f t="shared" si="25"/>
        <v>0</v>
      </c>
      <c r="P148" s="102">
        <f t="shared" si="25"/>
        <v>0</v>
      </c>
      <c r="Q148" s="102">
        <f t="shared" si="25"/>
        <v>0</v>
      </c>
      <c r="R148" s="102">
        <f t="shared" si="25"/>
        <v>0</v>
      </c>
      <c r="S148" s="102">
        <f t="shared" si="25"/>
        <v>0</v>
      </c>
      <c r="T148" s="102">
        <f t="shared" si="25"/>
        <v>0</v>
      </c>
      <c r="U148" s="102">
        <f t="shared" si="25"/>
        <v>0</v>
      </c>
      <c r="V148" s="102">
        <f t="shared" si="25"/>
        <v>0</v>
      </c>
      <c r="W148" s="102">
        <f t="shared" si="25"/>
        <v>0</v>
      </c>
      <c r="X148" s="113">
        <f>X150</f>
        <v>330.176</v>
      </c>
      <c r="Y148" s="104">
        <f>X148/G143*100</f>
        <v>69.26284875183553</v>
      </c>
      <c r="Z148" s="94">
        <f>Z149+Z152</f>
        <v>0</v>
      </c>
      <c r="AA148" s="191">
        <f t="shared" si="23"/>
        <v>0</v>
      </c>
      <c r="AB148" s="188"/>
    </row>
    <row r="149" spans="1:28" ht="32.25" outlineLevel="6" thickBot="1">
      <c r="A149" s="5" t="s">
        <v>205</v>
      </c>
      <c r="B149" s="16">
        <v>951</v>
      </c>
      <c r="C149" s="6" t="s">
        <v>67</v>
      </c>
      <c r="D149" s="6" t="s">
        <v>288</v>
      </c>
      <c r="E149" s="6" t="s">
        <v>5</v>
      </c>
      <c r="F149" s="10"/>
      <c r="G149" s="97">
        <f>G150</f>
        <v>40</v>
      </c>
      <c r="H149" s="120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21"/>
      <c r="Y149" s="104"/>
      <c r="Z149" s="97">
        <f>Z150</f>
        <v>0</v>
      </c>
      <c r="AA149" s="191">
        <f t="shared" si="23"/>
        <v>0</v>
      </c>
      <c r="AB149" s="188"/>
    </row>
    <row r="150" spans="1:28" ht="32.25" outlineLevel="6" thickBot="1">
      <c r="A150" s="50" t="s">
        <v>101</v>
      </c>
      <c r="B150" s="54">
        <v>951</v>
      </c>
      <c r="C150" s="55" t="s">
        <v>67</v>
      </c>
      <c r="D150" s="55" t="s">
        <v>288</v>
      </c>
      <c r="E150" s="55" t="s">
        <v>95</v>
      </c>
      <c r="F150" s="10"/>
      <c r="G150" s="93">
        <f>G151</f>
        <v>40</v>
      </c>
      <c r="H150" s="117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118"/>
      <c r="X150" s="111">
        <v>330.176</v>
      </c>
      <c r="Y150" s="104">
        <f>X150/G145*100</f>
        <v>1054.8753993610223</v>
      </c>
      <c r="Z150" s="93">
        <f>Z151</f>
        <v>0</v>
      </c>
      <c r="AA150" s="191">
        <f t="shared" si="23"/>
        <v>0</v>
      </c>
      <c r="AB150" s="188"/>
    </row>
    <row r="151" spans="1:28" ht="32.25" outlineLevel="6" thickBot="1">
      <c r="A151" s="50" t="s">
        <v>103</v>
      </c>
      <c r="B151" s="54">
        <v>951</v>
      </c>
      <c r="C151" s="55" t="s">
        <v>67</v>
      </c>
      <c r="D151" s="55" t="s">
        <v>288</v>
      </c>
      <c r="E151" s="55" t="s">
        <v>97</v>
      </c>
      <c r="F151" s="10"/>
      <c r="G151" s="93">
        <v>40</v>
      </c>
      <c r="H151" s="119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2"/>
      <c r="Y151" s="104"/>
      <c r="Z151" s="93">
        <v>0</v>
      </c>
      <c r="AA151" s="191">
        <f t="shared" si="23"/>
        <v>0</v>
      </c>
      <c r="AB151" s="188"/>
    </row>
    <row r="152" spans="1:28" ht="48" outlineLevel="6" thickBot="1">
      <c r="A152" s="5" t="s">
        <v>204</v>
      </c>
      <c r="B152" s="16">
        <v>951</v>
      </c>
      <c r="C152" s="6" t="s">
        <v>67</v>
      </c>
      <c r="D152" s="6" t="s">
        <v>289</v>
      </c>
      <c r="E152" s="6" t="s">
        <v>5</v>
      </c>
      <c r="F152" s="10"/>
      <c r="G152" s="97">
        <f>G153</f>
        <v>20</v>
      </c>
      <c r="H152" s="119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2"/>
      <c r="Y152" s="104"/>
      <c r="Z152" s="97">
        <f>Z153</f>
        <v>0</v>
      </c>
      <c r="AA152" s="191">
        <f t="shared" si="23"/>
        <v>0</v>
      </c>
      <c r="AB152" s="188"/>
    </row>
    <row r="153" spans="1:28" ht="18.75" customHeight="1" outlineLevel="6" thickBot="1">
      <c r="A153" s="50" t="s">
        <v>101</v>
      </c>
      <c r="B153" s="54">
        <v>951</v>
      </c>
      <c r="C153" s="55" t="s">
        <v>67</v>
      </c>
      <c r="D153" s="55" t="s">
        <v>289</v>
      </c>
      <c r="E153" s="55" t="s">
        <v>95</v>
      </c>
      <c r="F153" s="10"/>
      <c r="G153" s="93">
        <f>G154</f>
        <v>20</v>
      </c>
      <c r="H153" s="119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2"/>
      <c r="Y153" s="104"/>
      <c r="Z153" s="93">
        <f>Z154</f>
        <v>0</v>
      </c>
      <c r="AA153" s="191">
        <f t="shared" si="23"/>
        <v>0</v>
      </c>
      <c r="AB153" s="188"/>
    </row>
    <row r="154" spans="1:28" ht="32.25" outlineLevel="6" thickBot="1">
      <c r="A154" s="50" t="s">
        <v>103</v>
      </c>
      <c r="B154" s="54">
        <v>951</v>
      </c>
      <c r="C154" s="55" t="s">
        <v>67</v>
      </c>
      <c r="D154" s="55" t="s">
        <v>289</v>
      </c>
      <c r="E154" s="55" t="s">
        <v>97</v>
      </c>
      <c r="F154" s="10"/>
      <c r="G154" s="93">
        <v>20</v>
      </c>
      <c r="H154" s="119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2"/>
      <c r="Y154" s="104"/>
      <c r="Z154" s="93">
        <v>0</v>
      </c>
      <c r="AA154" s="191">
        <f t="shared" si="23"/>
        <v>0</v>
      </c>
      <c r="AB154" s="188"/>
    </row>
    <row r="155" spans="1:28" ht="36.75" customHeight="1" outlineLevel="6" thickBot="1">
      <c r="A155" s="56" t="s">
        <v>235</v>
      </c>
      <c r="B155" s="52">
        <v>951</v>
      </c>
      <c r="C155" s="53" t="s">
        <v>67</v>
      </c>
      <c r="D155" s="53" t="s">
        <v>290</v>
      </c>
      <c r="E155" s="53" t="s">
        <v>5</v>
      </c>
      <c r="F155" s="53"/>
      <c r="G155" s="94">
        <f>G156+G159</f>
        <v>40</v>
      </c>
      <c r="H155" s="119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2"/>
      <c r="Y155" s="104"/>
      <c r="Z155" s="94">
        <f>Z156+Z159</f>
        <v>0</v>
      </c>
      <c r="AA155" s="191">
        <f t="shared" si="23"/>
        <v>0</v>
      </c>
      <c r="AB155" s="188"/>
    </row>
    <row r="156" spans="1:28" ht="32.25" outlineLevel="6" thickBot="1">
      <c r="A156" s="5" t="s">
        <v>149</v>
      </c>
      <c r="B156" s="16">
        <v>951</v>
      </c>
      <c r="C156" s="6" t="s">
        <v>67</v>
      </c>
      <c r="D156" s="6" t="s">
        <v>291</v>
      </c>
      <c r="E156" s="6" t="s">
        <v>5</v>
      </c>
      <c r="F156" s="6"/>
      <c r="G156" s="97">
        <f>G157</f>
        <v>0</v>
      </c>
      <c r="H156" s="119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2"/>
      <c r="Y156" s="104"/>
      <c r="Z156" s="97">
        <f>Z157</f>
        <v>0</v>
      </c>
      <c r="AA156" s="191">
        <v>0</v>
      </c>
      <c r="AB156" s="188"/>
    </row>
    <row r="157" spans="1:28" ht="32.25" outlineLevel="6" thickBot="1">
      <c r="A157" s="50" t="s">
        <v>101</v>
      </c>
      <c r="B157" s="54">
        <v>951</v>
      </c>
      <c r="C157" s="55" t="s">
        <v>67</v>
      </c>
      <c r="D157" s="55" t="s">
        <v>291</v>
      </c>
      <c r="E157" s="55" t="s">
        <v>95</v>
      </c>
      <c r="F157" s="55"/>
      <c r="G157" s="93">
        <f>G158</f>
        <v>0</v>
      </c>
      <c r="H157" s="119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2"/>
      <c r="Y157" s="104"/>
      <c r="Z157" s="93">
        <f>Z158</f>
        <v>0</v>
      </c>
      <c r="AA157" s="191">
        <v>0</v>
      </c>
      <c r="AB157" s="188"/>
    </row>
    <row r="158" spans="1:28" ht="33" customHeight="1" outlineLevel="6" thickBot="1">
      <c r="A158" s="50" t="s">
        <v>103</v>
      </c>
      <c r="B158" s="54">
        <v>951</v>
      </c>
      <c r="C158" s="55" t="s">
        <v>67</v>
      </c>
      <c r="D158" s="55" t="s">
        <v>291</v>
      </c>
      <c r="E158" s="55" t="s">
        <v>97</v>
      </c>
      <c r="F158" s="55"/>
      <c r="G158" s="93">
        <v>0</v>
      </c>
      <c r="H158" s="119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2"/>
      <c r="Y158" s="104"/>
      <c r="Z158" s="93">
        <v>0</v>
      </c>
      <c r="AA158" s="191">
        <v>0</v>
      </c>
      <c r="AB158" s="188"/>
    </row>
    <row r="159" spans="1:28" ht="32.25" outlineLevel="6" thickBot="1">
      <c r="A159" s="5" t="s">
        <v>150</v>
      </c>
      <c r="B159" s="16">
        <v>951</v>
      </c>
      <c r="C159" s="6" t="s">
        <v>67</v>
      </c>
      <c r="D159" s="6" t="s">
        <v>292</v>
      </c>
      <c r="E159" s="6" t="s">
        <v>5</v>
      </c>
      <c r="F159" s="6"/>
      <c r="G159" s="97">
        <f>G160</f>
        <v>40</v>
      </c>
      <c r="H159" s="119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2"/>
      <c r="Y159" s="104"/>
      <c r="Z159" s="97">
        <f>Z160</f>
        <v>0</v>
      </c>
      <c r="AA159" s="191">
        <f t="shared" si="23"/>
        <v>0</v>
      </c>
      <c r="AB159" s="188"/>
    </row>
    <row r="160" spans="1:28" ht="32.25" outlineLevel="6" thickBot="1">
      <c r="A160" s="50" t="s">
        <v>101</v>
      </c>
      <c r="B160" s="54">
        <v>951</v>
      </c>
      <c r="C160" s="55" t="s">
        <v>67</v>
      </c>
      <c r="D160" s="55" t="s">
        <v>292</v>
      </c>
      <c r="E160" s="55" t="s">
        <v>95</v>
      </c>
      <c r="F160" s="55"/>
      <c r="G160" s="93">
        <f>G161</f>
        <v>40</v>
      </c>
      <c r="H160" s="119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2"/>
      <c r="Y160" s="104"/>
      <c r="Z160" s="93">
        <f>Z161</f>
        <v>0</v>
      </c>
      <c r="AA160" s="191">
        <f t="shared" si="23"/>
        <v>0</v>
      </c>
      <c r="AB160" s="188"/>
    </row>
    <row r="161" spans="1:28" ht="32.25" outlineLevel="6" thickBot="1">
      <c r="A161" s="50" t="s">
        <v>103</v>
      </c>
      <c r="B161" s="54">
        <v>951</v>
      </c>
      <c r="C161" s="55" t="s">
        <v>67</v>
      </c>
      <c r="D161" s="55" t="s">
        <v>292</v>
      </c>
      <c r="E161" s="55" t="s">
        <v>97</v>
      </c>
      <c r="F161" s="55"/>
      <c r="G161" s="93">
        <v>40</v>
      </c>
      <c r="H161" s="119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2"/>
      <c r="Y161" s="104"/>
      <c r="Z161" s="93">
        <v>0</v>
      </c>
      <c r="AA161" s="191">
        <f t="shared" si="23"/>
        <v>0</v>
      </c>
      <c r="AB161" s="188"/>
    </row>
    <row r="162" spans="1:28" ht="32.25" outlineLevel="6" thickBot="1">
      <c r="A162" s="56" t="s">
        <v>236</v>
      </c>
      <c r="B162" s="52">
        <v>951</v>
      </c>
      <c r="C162" s="53" t="s">
        <v>67</v>
      </c>
      <c r="D162" s="53" t="s">
        <v>293</v>
      </c>
      <c r="E162" s="53" t="s">
        <v>5</v>
      </c>
      <c r="F162" s="53"/>
      <c r="G162" s="94">
        <f>G163+G166</f>
        <v>14</v>
      </c>
      <c r="H162" s="119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2"/>
      <c r="Y162" s="104"/>
      <c r="Z162" s="94">
        <f>Z163+Z166</f>
        <v>0</v>
      </c>
      <c r="AA162" s="191">
        <f t="shared" si="23"/>
        <v>0</v>
      </c>
      <c r="AB162" s="188"/>
    </row>
    <row r="163" spans="1:28" ht="48" outlineLevel="6" thickBot="1">
      <c r="A163" s="5" t="s">
        <v>151</v>
      </c>
      <c r="B163" s="16">
        <v>951</v>
      </c>
      <c r="C163" s="6" t="s">
        <v>67</v>
      </c>
      <c r="D163" s="6" t="s">
        <v>294</v>
      </c>
      <c r="E163" s="6" t="s">
        <v>5</v>
      </c>
      <c r="F163" s="6"/>
      <c r="G163" s="97">
        <f>G164</f>
        <v>10</v>
      </c>
      <c r="H163" s="105">
        <f aca="true" t="shared" si="26" ref="H163:W163">H164</f>
        <v>0</v>
      </c>
      <c r="I163" s="105">
        <f t="shared" si="26"/>
        <v>0</v>
      </c>
      <c r="J163" s="105">
        <f t="shared" si="26"/>
        <v>0</v>
      </c>
      <c r="K163" s="105">
        <f t="shared" si="26"/>
        <v>0</v>
      </c>
      <c r="L163" s="105">
        <f t="shared" si="26"/>
        <v>0</v>
      </c>
      <c r="M163" s="105">
        <f t="shared" si="26"/>
        <v>0</v>
      </c>
      <c r="N163" s="105">
        <f t="shared" si="26"/>
        <v>0</v>
      </c>
      <c r="O163" s="105">
        <f t="shared" si="26"/>
        <v>0</v>
      </c>
      <c r="P163" s="105">
        <f t="shared" si="26"/>
        <v>0</v>
      </c>
      <c r="Q163" s="105">
        <f t="shared" si="26"/>
        <v>0</v>
      </c>
      <c r="R163" s="105">
        <f t="shared" si="26"/>
        <v>0</v>
      </c>
      <c r="S163" s="105">
        <f t="shared" si="26"/>
        <v>0</v>
      </c>
      <c r="T163" s="105">
        <f t="shared" si="26"/>
        <v>0</v>
      </c>
      <c r="U163" s="105">
        <f t="shared" si="26"/>
        <v>0</v>
      </c>
      <c r="V163" s="105">
        <f t="shared" si="26"/>
        <v>0</v>
      </c>
      <c r="W163" s="105">
        <f t="shared" si="26"/>
        <v>0</v>
      </c>
      <c r="X163" s="114">
        <f>X164</f>
        <v>409.75398</v>
      </c>
      <c r="Y163" s="104" t="e">
        <f>X163/G157*100</f>
        <v>#DIV/0!</v>
      </c>
      <c r="Z163" s="97">
        <f>Z164</f>
        <v>0</v>
      </c>
      <c r="AA163" s="191">
        <f t="shared" si="23"/>
        <v>0</v>
      </c>
      <c r="AB163" s="188"/>
    </row>
    <row r="164" spans="1:28" ht="32.25" outlineLevel="6" thickBot="1">
      <c r="A164" s="50" t="s">
        <v>101</v>
      </c>
      <c r="B164" s="54">
        <v>951</v>
      </c>
      <c r="C164" s="55" t="s">
        <v>67</v>
      </c>
      <c r="D164" s="55" t="s">
        <v>294</v>
      </c>
      <c r="E164" s="55" t="s">
        <v>95</v>
      </c>
      <c r="F164" s="55"/>
      <c r="G164" s="93">
        <f>G165</f>
        <v>10</v>
      </c>
      <c r="H164" s="117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118"/>
      <c r="X164" s="111">
        <v>409.75398</v>
      </c>
      <c r="Y164" s="104" t="e">
        <f>X164/G158*100</f>
        <v>#DIV/0!</v>
      </c>
      <c r="Z164" s="93">
        <f>Z165</f>
        <v>0</v>
      </c>
      <c r="AA164" s="191">
        <f t="shared" si="23"/>
        <v>0</v>
      </c>
      <c r="AB164" s="188"/>
    </row>
    <row r="165" spans="1:28" ht="32.25" outlineLevel="6" thickBot="1">
      <c r="A165" s="50" t="s">
        <v>103</v>
      </c>
      <c r="B165" s="54">
        <v>951</v>
      </c>
      <c r="C165" s="55" t="s">
        <v>67</v>
      </c>
      <c r="D165" s="55" t="s">
        <v>294</v>
      </c>
      <c r="E165" s="55" t="s">
        <v>97</v>
      </c>
      <c r="F165" s="55"/>
      <c r="G165" s="93">
        <v>10</v>
      </c>
      <c r="H165" s="119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2"/>
      <c r="Y165" s="104"/>
      <c r="Z165" s="93">
        <v>0</v>
      </c>
      <c r="AA165" s="191">
        <f t="shared" si="23"/>
        <v>0</v>
      </c>
      <c r="AB165" s="188"/>
    </row>
    <row r="166" spans="1:28" ht="48" outlineLevel="6" thickBot="1">
      <c r="A166" s="5" t="s">
        <v>384</v>
      </c>
      <c r="B166" s="16">
        <v>951</v>
      </c>
      <c r="C166" s="6" t="s">
        <v>67</v>
      </c>
      <c r="D166" s="6" t="s">
        <v>385</v>
      </c>
      <c r="E166" s="6" t="s">
        <v>5</v>
      </c>
      <c r="F166" s="6"/>
      <c r="G166" s="97">
        <f>G167</f>
        <v>4</v>
      </c>
      <c r="H166" s="119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2"/>
      <c r="Y166" s="104"/>
      <c r="Z166" s="97">
        <f>Z167</f>
        <v>0</v>
      </c>
      <c r="AA166" s="191">
        <f t="shared" si="23"/>
        <v>0</v>
      </c>
      <c r="AB166" s="188"/>
    </row>
    <row r="167" spans="1:28" ht="32.25" outlineLevel="6" thickBot="1">
      <c r="A167" s="50" t="s">
        <v>101</v>
      </c>
      <c r="B167" s="54">
        <v>951</v>
      </c>
      <c r="C167" s="55" t="s">
        <v>67</v>
      </c>
      <c r="D167" s="55" t="s">
        <v>385</v>
      </c>
      <c r="E167" s="55" t="s">
        <v>95</v>
      </c>
      <c r="F167" s="55"/>
      <c r="G167" s="93">
        <f>G168</f>
        <v>4</v>
      </c>
      <c r="H167" s="119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2"/>
      <c r="Y167" s="104"/>
      <c r="Z167" s="93">
        <f>Z168</f>
        <v>0</v>
      </c>
      <c r="AA167" s="191">
        <f t="shared" si="23"/>
        <v>0</v>
      </c>
      <c r="AB167" s="188"/>
    </row>
    <row r="168" spans="1:28" ht="32.25" outlineLevel="6" thickBot="1">
      <c r="A168" s="50" t="s">
        <v>103</v>
      </c>
      <c r="B168" s="54">
        <v>951</v>
      </c>
      <c r="C168" s="55" t="s">
        <v>67</v>
      </c>
      <c r="D168" s="55" t="s">
        <v>385</v>
      </c>
      <c r="E168" s="55" t="s">
        <v>97</v>
      </c>
      <c r="F168" s="55"/>
      <c r="G168" s="93">
        <v>4</v>
      </c>
      <c r="H168" s="119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2"/>
      <c r="Y168" s="104"/>
      <c r="Z168" s="93">
        <v>0</v>
      </c>
      <c r="AA168" s="191">
        <f t="shared" si="23"/>
        <v>0</v>
      </c>
      <c r="AB168" s="188"/>
    </row>
    <row r="169" spans="1:28" ht="48" outlineLevel="6" thickBot="1">
      <c r="A169" s="56" t="s">
        <v>375</v>
      </c>
      <c r="B169" s="52">
        <v>951</v>
      </c>
      <c r="C169" s="53" t="s">
        <v>67</v>
      </c>
      <c r="D169" s="53" t="s">
        <v>371</v>
      </c>
      <c r="E169" s="53" t="s">
        <v>5</v>
      </c>
      <c r="F169" s="53"/>
      <c r="G169" s="94">
        <f>G170+G172</f>
        <v>11560.601999999999</v>
      </c>
      <c r="H169" s="119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2"/>
      <c r="Y169" s="104"/>
      <c r="Z169" s="94">
        <f>Z170+Z172</f>
        <v>4633.099</v>
      </c>
      <c r="AA169" s="191">
        <f t="shared" si="23"/>
        <v>40.07662403739875</v>
      </c>
      <c r="AB169" s="188"/>
    </row>
    <row r="170" spans="1:28" ht="16.5" outlineLevel="6" thickBot="1">
      <c r="A170" s="5" t="s">
        <v>122</v>
      </c>
      <c r="B170" s="16">
        <v>951</v>
      </c>
      <c r="C170" s="6" t="s">
        <v>67</v>
      </c>
      <c r="D170" s="6" t="s">
        <v>402</v>
      </c>
      <c r="E170" s="6" t="s">
        <v>121</v>
      </c>
      <c r="F170" s="6"/>
      <c r="G170" s="97">
        <f>G171</f>
        <v>5202.271</v>
      </c>
      <c r="H170" s="119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2"/>
      <c r="Y170" s="104"/>
      <c r="Z170" s="97">
        <f>Z171</f>
        <v>2740.5</v>
      </c>
      <c r="AA170" s="191">
        <f t="shared" si="23"/>
        <v>52.678916573165836</v>
      </c>
      <c r="AB170" s="188"/>
    </row>
    <row r="171" spans="1:28" ht="48" outlineLevel="6" thickBot="1">
      <c r="A171" s="60" t="s">
        <v>212</v>
      </c>
      <c r="B171" s="54">
        <v>951</v>
      </c>
      <c r="C171" s="55" t="s">
        <v>67</v>
      </c>
      <c r="D171" s="55" t="s">
        <v>402</v>
      </c>
      <c r="E171" s="55" t="s">
        <v>89</v>
      </c>
      <c r="F171" s="55"/>
      <c r="G171" s="93">
        <v>5202.271</v>
      </c>
      <c r="H171" s="119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2"/>
      <c r="Y171" s="104"/>
      <c r="Z171" s="135">
        <v>2740.5</v>
      </c>
      <c r="AA171" s="191">
        <f t="shared" si="23"/>
        <v>52.678916573165836</v>
      </c>
      <c r="AB171" s="188"/>
    </row>
    <row r="172" spans="1:28" ht="16.5" outlineLevel="6" thickBot="1">
      <c r="A172" s="5" t="s">
        <v>122</v>
      </c>
      <c r="B172" s="16">
        <v>951</v>
      </c>
      <c r="C172" s="6" t="s">
        <v>67</v>
      </c>
      <c r="D172" s="6" t="s">
        <v>374</v>
      </c>
      <c r="E172" s="6" t="s">
        <v>121</v>
      </c>
      <c r="F172" s="6"/>
      <c r="G172" s="97">
        <f>G173</f>
        <v>6358.331</v>
      </c>
      <c r="H172" s="122">
        <f aca="true" t="shared" si="27" ref="H172:X172">H173</f>
        <v>0</v>
      </c>
      <c r="I172" s="122">
        <f t="shared" si="27"/>
        <v>0</v>
      </c>
      <c r="J172" s="122">
        <f t="shared" si="27"/>
        <v>0</v>
      </c>
      <c r="K172" s="122">
        <f t="shared" si="27"/>
        <v>0</v>
      </c>
      <c r="L172" s="122">
        <f t="shared" si="27"/>
        <v>0</v>
      </c>
      <c r="M172" s="122">
        <f t="shared" si="27"/>
        <v>0</v>
      </c>
      <c r="N172" s="122">
        <f t="shared" si="27"/>
        <v>0</v>
      </c>
      <c r="O172" s="122">
        <f t="shared" si="27"/>
        <v>0</v>
      </c>
      <c r="P172" s="122">
        <f t="shared" si="27"/>
        <v>0</v>
      </c>
      <c r="Q172" s="122">
        <f t="shared" si="27"/>
        <v>0</v>
      </c>
      <c r="R172" s="122">
        <f t="shared" si="27"/>
        <v>0</v>
      </c>
      <c r="S172" s="122">
        <f t="shared" si="27"/>
        <v>0</v>
      </c>
      <c r="T172" s="122">
        <f t="shared" si="27"/>
        <v>0</v>
      </c>
      <c r="U172" s="122">
        <f t="shared" si="27"/>
        <v>0</v>
      </c>
      <c r="V172" s="122">
        <f t="shared" si="27"/>
        <v>0</v>
      </c>
      <c r="W172" s="122">
        <f t="shared" si="27"/>
        <v>0</v>
      </c>
      <c r="X172" s="123">
        <f t="shared" si="27"/>
        <v>1027.32</v>
      </c>
      <c r="Y172" s="104">
        <f>X172/G163*100</f>
        <v>10273.2</v>
      </c>
      <c r="Z172" s="97">
        <f>Z173</f>
        <v>1892.599</v>
      </c>
      <c r="AA172" s="191">
        <f t="shared" si="23"/>
        <v>29.76565705685973</v>
      </c>
      <c r="AB172" s="188"/>
    </row>
    <row r="173" spans="1:28" ht="48" outlineLevel="6" thickBot="1">
      <c r="A173" s="60" t="s">
        <v>212</v>
      </c>
      <c r="B173" s="54">
        <v>951</v>
      </c>
      <c r="C173" s="55" t="s">
        <v>67</v>
      </c>
      <c r="D173" s="55" t="s">
        <v>374</v>
      </c>
      <c r="E173" s="55" t="s">
        <v>89</v>
      </c>
      <c r="F173" s="55"/>
      <c r="G173" s="93">
        <v>6358.331</v>
      </c>
      <c r="H173" s="105">
        <f aca="true" t="shared" si="28" ref="H173:X173">H177</f>
        <v>0</v>
      </c>
      <c r="I173" s="105">
        <f t="shared" si="28"/>
        <v>0</v>
      </c>
      <c r="J173" s="105">
        <f t="shared" si="28"/>
        <v>0</v>
      </c>
      <c r="K173" s="105">
        <f t="shared" si="28"/>
        <v>0</v>
      </c>
      <c r="L173" s="105">
        <f t="shared" si="28"/>
        <v>0</v>
      </c>
      <c r="M173" s="105">
        <f t="shared" si="28"/>
        <v>0</v>
      </c>
      <c r="N173" s="105">
        <f t="shared" si="28"/>
        <v>0</v>
      </c>
      <c r="O173" s="105">
        <f t="shared" si="28"/>
        <v>0</v>
      </c>
      <c r="P173" s="105">
        <f t="shared" si="28"/>
        <v>0</v>
      </c>
      <c r="Q173" s="105">
        <f t="shared" si="28"/>
        <v>0</v>
      </c>
      <c r="R173" s="105">
        <f t="shared" si="28"/>
        <v>0</v>
      </c>
      <c r="S173" s="105">
        <f t="shared" si="28"/>
        <v>0</v>
      </c>
      <c r="T173" s="105">
        <f t="shared" si="28"/>
        <v>0</v>
      </c>
      <c r="U173" s="105">
        <f t="shared" si="28"/>
        <v>0</v>
      </c>
      <c r="V173" s="105">
        <f t="shared" si="28"/>
        <v>0</v>
      </c>
      <c r="W173" s="105">
        <f t="shared" si="28"/>
        <v>0</v>
      </c>
      <c r="X173" s="114">
        <f t="shared" si="28"/>
        <v>1027.32</v>
      </c>
      <c r="Y173" s="104">
        <f>X173/G164*100</f>
        <v>10273.2</v>
      </c>
      <c r="Z173" s="135">
        <v>1892.599</v>
      </c>
      <c r="AA173" s="191">
        <f t="shared" si="23"/>
        <v>29.76565705685973</v>
      </c>
      <c r="AB173" s="188"/>
    </row>
    <row r="174" spans="1:28" ht="32.25" outlineLevel="6" thickBot="1">
      <c r="A174" s="56" t="s">
        <v>388</v>
      </c>
      <c r="B174" s="52">
        <v>951</v>
      </c>
      <c r="C174" s="53" t="s">
        <v>67</v>
      </c>
      <c r="D174" s="53" t="s">
        <v>389</v>
      </c>
      <c r="E174" s="53" t="s">
        <v>5</v>
      </c>
      <c r="F174" s="53"/>
      <c r="G174" s="94">
        <f>G175</f>
        <v>40</v>
      </c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14"/>
      <c r="Y174" s="104"/>
      <c r="Z174" s="94">
        <f>Z175</f>
        <v>0</v>
      </c>
      <c r="AA174" s="191">
        <f t="shared" si="23"/>
        <v>0</v>
      </c>
      <c r="AB174" s="188"/>
    </row>
    <row r="175" spans="1:28" ht="32.25" outlineLevel="6" thickBot="1">
      <c r="A175" s="5" t="s">
        <v>101</v>
      </c>
      <c r="B175" s="16">
        <v>951</v>
      </c>
      <c r="C175" s="6" t="s">
        <v>67</v>
      </c>
      <c r="D175" s="6" t="s">
        <v>390</v>
      </c>
      <c r="E175" s="6" t="s">
        <v>95</v>
      </c>
      <c r="F175" s="6"/>
      <c r="G175" s="97">
        <f>G176</f>
        <v>40</v>
      </c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14"/>
      <c r="Y175" s="104"/>
      <c r="Z175" s="97">
        <f>Z176</f>
        <v>0</v>
      </c>
      <c r="AA175" s="191">
        <f t="shared" si="23"/>
        <v>0</v>
      </c>
      <c r="AB175" s="188"/>
    </row>
    <row r="176" spans="1:28" ht="32.25" outlineLevel="6" thickBot="1">
      <c r="A176" s="60" t="s">
        <v>103</v>
      </c>
      <c r="B176" s="54">
        <v>951</v>
      </c>
      <c r="C176" s="55" t="s">
        <v>67</v>
      </c>
      <c r="D176" s="55" t="s">
        <v>390</v>
      </c>
      <c r="E176" s="55" t="s">
        <v>97</v>
      </c>
      <c r="F176" s="55"/>
      <c r="G176" s="93">
        <v>40</v>
      </c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14"/>
      <c r="Y176" s="104"/>
      <c r="Z176" s="93">
        <v>0</v>
      </c>
      <c r="AA176" s="191">
        <f t="shared" si="23"/>
        <v>0</v>
      </c>
      <c r="AB176" s="188"/>
    </row>
    <row r="177" spans="1:28" ht="16.5" outlineLevel="6" thickBot="1">
      <c r="A177" s="74" t="s">
        <v>152</v>
      </c>
      <c r="B177" s="83">
        <v>951</v>
      </c>
      <c r="C177" s="27" t="s">
        <v>153</v>
      </c>
      <c r="D177" s="27" t="s">
        <v>271</v>
      </c>
      <c r="E177" s="27" t="s">
        <v>5</v>
      </c>
      <c r="F177" s="75"/>
      <c r="G177" s="99">
        <f>G178</f>
        <v>1712.2</v>
      </c>
      <c r="H177" s="107">
        <f aca="true" t="shared" si="29" ref="H177:X177">H183</f>
        <v>0</v>
      </c>
      <c r="I177" s="107">
        <f t="shared" si="29"/>
        <v>0</v>
      </c>
      <c r="J177" s="107">
        <f t="shared" si="29"/>
        <v>0</v>
      </c>
      <c r="K177" s="107">
        <f t="shared" si="29"/>
        <v>0</v>
      </c>
      <c r="L177" s="107">
        <f t="shared" si="29"/>
        <v>0</v>
      </c>
      <c r="M177" s="107">
        <f t="shared" si="29"/>
        <v>0</v>
      </c>
      <c r="N177" s="107">
        <f t="shared" si="29"/>
        <v>0</v>
      </c>
      <c r="O177" s="107">
        <f t="shared" si="29"/>
        <v>0</v>
      </c>
      <c r="P177" s="107">
        <f t="shared" si="29"/>
        <v>0</v>
      </c>
      <c r="Q177" s="107">
        <f t="shared" si="29"/>
        <v>0</v>
      </c>
      <c r="R177" s="107">
        <f t="shared" si="29"/>
        <v>0</v>
      </c>
      <c r="S177" s="107">
        <f t="shared" si="29"/>
        <v>0</v>
      </c>
      <c r="T177" s="107">
        <f t="shared" si="29"/>
        <v>0</v>
      </c>
      <c r="U177" s="107">
        <f t="shared" si="29"/>
        <v>0</v>
      </c>
      <c r="V177" s="107">
        <f t="shared" si="29"/>
        <v>0</v>
      </c>
      <c r="W177" s="107">
        <f t="shared" si="29"/>
        <v>0</v>
      </c>
      <c r="X177" s="115">
        <f t="shared" si="29"/>
        <v>1027.32</v>
      </c>
      <c r="Y177" s="104">
        <f>X177/G165*100</f>
        <v>10273.2</v>
      </c>
      <c r="Z177" s="99">
        <f>Z178</f>
        <v>856.1</v>
      </c>
      <c r="AA177" s="191">
        <f t="shared" si="23"/>
        <v>50</v>
      </c>
      <c r="AB177" s="188"/>
    </row>
    <row r="178" spans="1:28" ht="16.5" outlineLevel="6" thickBot="1">
      <c r="A178" s="22" t="s">
        <v>82</v>
      </c>
      <c r="B178" s="14">
        <v>951</v>
      </c>
      <c r="C178" s="9" t="s">
        <v>83</v>
      </c>
      <c r="D178" s="9" t="s">
        <v>271</v>
      </c>
      <c r="E178" s="9" t="s">
        <v>5</v>
      </c>
      <c r="F178" s="76" t="s">
        <v>5</v>
      </c>
      <c r="G178" s="102">
        <f>G179</f>
        <v>1712.2</v>
      </c>
      <c r="H178" s="108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24"/>
      <c r="Y178" s="104"/>
      <c r="Z178" s="102">
        <f>Z179</f>
        <v>856.1</v>
      </c>
      <c r="AA178" s="191">
        <f t="shared" si="23"/>
        <v>50</v>
      </c>
      <c r="AB178" s="188"/>
    </row>
    <row r="179" spans="1:28" ht="32.25" outlineLevel="6" thickBot="1">
      <c r="A179" s="69" t="s">
        <v>137</v>
      </c>
      <c r="B179" s="14">
        <v>951</v>
      </c>
      <c r="C179" s="9" t="s">
        <v>83</v>
      </c>
      <c r="D179" s="9" t="s">
        <v>272</v>
      </c>
      <c r="E179" s="9" t="s">
        <v>5</v>
      </c>
      <c r="F179" s="76"/>
      <c r="G179" s="102">
        <f>G180</f>
        <v>1712.2</v>
      </c>
      <c r="H179" s="108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24"/>
      <c r="Y179" s="104"/>
      <c r="Z179" s="102">
        <f>Z180</f>
        <v>856.1</v>
      </c>
      <c r="AA179" s="191">
        <f t="shared" si="23"/>
        <v>50</v>
      </c>
      <c r="AB179" s="188"/>
    </row>
    <row r="180" spans="1:28" ht="32.25" outlineLevel="6" thickBot="1">
      <c r="A180" s="69" t="s">
        <v>138</v>
      </c>
      <c r="B180" s="14">
        <v>951</v>
      </c>
      <c r="C180" s="9" t="s">
        <v>83</v>
      </c>
      <c r="D180" s="9" t="s">
        <v>273</v>
      </c>
      <c r="E180" s="9" t="s">
        <v>5</v>
      </c>
      <c r="F180" s="76"/>
      <c r="G180" s="102">
        <f>G181</f>
        <v>1712.2</v>
      </c>
      <c r="H180" s="108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24"/>
      <c r="Y180" s="104"/>
      <c r="Z180" s="102">
        <f>Z181</f>
        <v>856.1</v>
      </c>
      <c r="AA180" s="191">
        <f t="shared" si="23"/>
        <v>50</v>
      </c>
      <c r="AB180" s="188"/>
    </row>
    <row r="181" spans="1:28" ht="32.25" outlineLevel="6" thickBot="1">
      <c r="A181" s="51" t="s">
        <v>38</v>
      </c>
      <c r="B181" s="52">
        <v>951</v>
      </c>
      <c r="C181" s="53" t="s">
        <v>83</v>
      </c>
      <c r="D181" s="53" t="s">
        <v>295</v>
      </c>
      <c r="E181" s="53" t="s">
        <v>5</v>
      </c>
      <c r="F181" s="77" t="s">
        <v>5</v>
      </c>
      <c r="G181" s="116">
        <f>G182</f>
        <v>1712.2</v>
      </c>
      <c r="H181" s="108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24"/>
      <c r="Y181" s="104"/>
      <c r="Z181" s="116">
        <f>Z182</f>
        <v>856.1</v>
      </c>
      <c r="AA181" s="191">
        <f t="shared" si="23"/>
        <v>50</v>
      </c>
      <c r="AB181" s="188"/>
    </row>
    <row r="182" spans="1:28" ht="16.5" outlineLevel="6" thickBot="1">
      <c r="A182" s="140" t="s">
        <v>118</v>
      </c>
      <c r="B182" s="141">
        <v>951</v>
      </c>
      <c r="C182" s="134" t="s">
        <v>83</v>
      </c>
      <c r="D182" s="134" t="s">
        <v>295</v>
      </c>
      <c r="E182" s="134" t="s">
        <v>117</v>
      </c>
      <c r="F182" s="142" t="s">
        <v>154</v>
      </c>
      <c r="G182" s="136">
        <v>1712.2</v>
      </c>
      <c r="H182" s="138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43"/>
      <c r="Y182" s="137"/>
      <c r="Z182" s="136">
        <v>856.1</v>
      </c>
      <c r="AA182" s="191">
        <f t="shared" si="23"/>
        <v>50</v>
      </c>
      <c r="AB182" s="188"/>
    </row>
    <row r="183" spans="1:28" ht="32.25" outlineLevel="6" thickBot="1">
      <c r="A183" s="66" t="s">
        <v>52</v>
      </c>
      <c r="B183" s="13">
        <v>951</v>
      </c>
      <c r="C183" s="11" t="s">
        <v>51</v>
      </c>
      <c r="D183" s="11" t="s">
        <v>271</v>
      </c>
      <c r="E183" s="11" t="s">
        <v>5</v>
      </c>
      <c r="F183" s="11"/>
      <c r="G183" s="91">
        <f aca="true" t="shared" si="30" ref="G183:G188">G184</f>
        <v>50</v>
      </c>
      <c r="H183" s="117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118"/>
      <c r="X183" s="111">
        <v>1027.32</v>
      </c>
      <c r="Y183" s="104">
        <f aca="true" t="shared" si="31" ref="Y183:Y188">X183/G177*100</f>
        <v>60</v>
      </c>
      <c r="Z183" s="91">
        <f aca="true" t="shared" si="32" ref="Z183:Z188">Z184</f>
        <v>22.13</v>
      </c>
      <c r="AA183" s="191">
        <f t="shared" si="23"/>
        <v>44.26</v>
      </c>
      <c r="AB183" s="188"/>
    </row>
    <row r="184" spans="1:28" ht="18" customHeight="1" outlineLevel="6" thickBot="1">
      <c r="A184" s="8" t="s">
        <v>31</v>
      </c>
      <c r="B184" s="14">
        <v>951</v>
      </c>
      <c r="C184" s="9" t="s">
        <v>10</v>
      </c>
      <c r="D184" s="9" t="s">
        <v>271</v>
      </c>
      <c r="E184" s="9" t="s">
        <v>5</v>
      </c>
      <c r="F184" s="9"/>
      <c r="G184" s="92">
        <f t="shared" si="30"/>
        <v>50</v>
      </c>
      <c r="H184" s="125" t="e">
        <f>H185+#REF!</f>
        <v>#REF!</v>
      </c>
      <c r="I184" s="125" t="e">
        <f>I185+#REF!</f>
        <v>#REF!</v>
      </c>
      <c r="J184" s="125" t="e">
        <f>J185+#REF!</f>
        <v>#REF!</v>
      </c>
      <c r="K184" s="125" t="e">
        <f>K185+#REF!</f>
        <v>#REF!</v>
      </c>
      <c r="L184" s="125" t="e">
        <f>L185+#REF!</f>
        <v>#REF!</v>
      </c>
      <c r="M184" s="125" t="e">
        <f>M185+#REF!</f>
        <v>#REF!</v>
      </c>
      <c r="N184" s="125" t="e">
        <f>N185+#REF!</f>
        <v>#REF!</v>
      </c>
      <c r="O184" s="125" t="e">
        <f>O185+#REF!</f>
        <v>#REF!</v>
      </c>
      <c r="P184" s="125" t="e">
        <f>P185+#REF!</f>
        <v>#REF!</v>
      </c>
      <c r="Q184" s="125" t="e">
        <f>Q185+#REF!</f>
        <v>#REF!</v>
      </c>
      <c r="R184" s="125" t="e">
        <f>R185+#REF!</f>
        <v>#REF!</v>
      </c>
      <c r="S184" s="125" t="e">
        <f>S185+#REF!</f>
        <v>#REF!</v>
      </c>
      <c r="T184" s="125" t="e">
        <f>T185+#REF!</f>
        <v>#REF!</v>
      </c>
      <c r="U184" s="125" t="e">
        <f>U185+#REF!</f>
        <v>#REF!</v>
      </c>
      <c r="V184" s="125" t="e">
        <f>V185+#REF!</f>
        <v>#REF!</v>
      </c>
      <c r="W184" s="125" t="e">
        <f>W185+#REF!</f>
        <v>#REF!</v>
      </c>
      <c r="X184" s="126" t="e">
        <f>X185+#REF!</f>
        <v>#REF!</v>
      </c>
      <c r="Y184" s="104" t="e">
        <f t="shared" si="31"/>
        <v>#REF!</v>
      </c>
      <c r="Z184" s="92">
        <f t="shared" si="32"/>
        <v>22.13</v>
      </c>
      <c r="AA184" s="191">
        <f t="shared" si="23"/>
        <v>44.26</v>
      </c>
      <c r="AB184" s="188"/>
    </row>
    <row r="185" spans="1:28" ht="34.5" customHeight="1" outlineLevel="3" thickBot="1">
      <c r="A185" s="69" t="s">
        <v>137</v>
      </c>
      <c r="B185" s="14">
        <v>951</v>
      </c>
      <c r="C185" s="9" t="s">
        <v>10</v>
      </c>
      <c r="D185" s="9" t="s">
        <v>272</v>
      </c>
      <c r="E185" s="9" t="s">
        <v>5</v>
      </c>
      <c r="F185" s="9"/>
      <c r="G185" s="92">
        <f t="shared" si="30"/>
        <v>50</v>
      </c>
      <c r="H185" s="102">
        <f aca="true" t="shared" si="33" ref="H185:X187">H186</f>
        <v>0</v>
      </c>
      <c r="I185" s="102">
        <f t="shared" si="33"/>
        <v>0</v>
      </c>
      <c r="J185" s="102">
        <f t="shared" si="33"/>
        <v>0</v>
      </c>
      <c r="K185" s="102">
        <f t="shared" si="33"/>
        <v>0</v>
      </c>
      <c r="L185" s="102">
        <f t="shared" si="33"/>
        <v>0</v>
      </c>
      <c r="M185" s="102">
        <f t="shared" si="33"/>
        <v>0</v>
      </c>
      <c r="N185" s="102">
        <f t="shared" si="33"/>
        <v>0</v>
      </c>
      <c r="O185" s="102">
        <f t="shared" si="33"/>
        <v>0</v>
      </c>
      <c r="P185" s="102">
        <f t="shared" si="33"/>
        <v>0</v>
      </c>
      <c r="Q185" s="102">
        <f t="shared" si="33"/>
        <v>0</v>
      </c>
      <c r="R185" s="102">
        <f t="shared" si="33"/>
        <v>0</v>
      </c>
      <c r="S185" s="102">
        <f t="shared" si="33"/>
        <v>0</v>
      </c>
      <c r="T185" s="102">
        <f t="shared" si="33"/>
        <v>0</v>
      </c>
      <c r="U185" s="102">
        <f t="shared" si="33"/>
        <v>0</v>
      </c>
      <c r="V185" s="102">
        <f t="shared" si="33"/>
        <v>0</v>
      </c>
      <c r="W185" s="102">
        <f t="shared" si="33"/>
        <v>0</v>
      </c>
      <c r="X185" s="113">
        <f t="shared" si="33"/>
        <v>67.348</v>
      </c>
      <c r="Y185" s="104">
        <f t="shared" si="31"/>
        <v>3.9334189931082815</v>
      </c>
      <c r="Z185" s="92">
        <f t="shared" si="32"/>
        <v>22.13</v>
      </c>
      <c r="AA185" s="191">
        <f t="shared" si="23"/>
        <v>44.26</v>
      </c>
      <c r="AB185" s="188"/>
    </row>
    <row r="186" spans="1:28" ht="18.75" customHeight="1" outlineLevel="3" thickBot="1">
      <c r="A186" s="69" t="s">
        <v>138</v>
      </c>
      <c r="B186" s="14">
        <v>951</v>
      </c>
      <c r="C186" s="9" t="s">
        <v>10</v>
      </c>
      <c r="D186" s="9" t="s">
        <v>273</v>
      </c>
      <c r="E186" s="9" t="s">
        <v>5</v>
      </c>
      <c r="F186" s="9"/>
      <c r="G186" s="92">
        <f t="shared" si="30"/>
        <v>50</v>
      </c>
      <c r="H186" s="102">
        <f t="shared" si="33"/>
        <v>0</v>
      </c>
      <c r="I186" s="102">
        <f t="shared" si="33"/>
        <v>0</v>
      </c>
      <c r="J186" s="102">
        <f t="shared" si="33"/>
        <v>0</v>
      </c>
      <c r="K186" s="102">
        <f t="shared" si="33"/>
        <v>0</v>
      </c>
      <c r="L186" s="102">
        <f t="shared" si="33"/>
        <v>0</v>
      </c>
      <c r="M186" s="102">
        <f t="shared" si="33"/>
        <v>0</v>
      </c>
      <c r="N186" s="102">
        <f t="shared" si="33"/>
        <v>0</v>
      </c>
      <c r="O186" s="102">
        <f t="shared" si="33"/>
        <v>0</v>
      </c>
      <c r="P186" s="102">
        <f t="shared" si="33"/>
        <v>0</v>
      </c>
      <c r="Q186" s="102">
        <f t="shared" si="33"/>
        <v>0</v>
      </c>
      <c r="R186" s="102">
        <f t="shared" si="33"/>
        <v>0</v>
      </c>
      <c r="S186" s="102">
        <f t="shared" si="33"/>
        <v>0</v>
      </c>
      <c r="T186" s="102">
        <f t="shared" si="33"/>
        <v>0</v>
      </c>
      <c r="U186" s="102">
        <f t="shared" si="33"/>
        <v>0</v>
      </c>
      <c r="V186" s="102">
        <f t="shared" si="33"/>
        <v>0</v>
      </c>
      <c r="W186" s="102">
        <f t="shared" si="33"/>
        <v>0</v>
      </c>
      <c r="X186" s="113">
        <f t="shared" si="33"/>
        <v>67.348</v>
      </c>
      <c r="Y186" s="104">
        <f t="shared" si="31"/>
        <v>3.9334189931082815</v>
      </c>
      <c r="Z186" s="92">
        <f t="shared" si="32"/>
        <v>22.13</v>
      </c>
      <c r="AA186" s="191">
        <f t="shared" si="23"/>
        <v>44.26</v>
      </c>
      <c r="AB186" s="188"/>
    </row>
    <row r="187" spans="1:28" ht="33.75" customHeight="1" outlineLevel="4" thickBot="1">
      <c r="A187" s="56" t="s">
        <v>155</v>
      </c>
      <c r="B187" s="52">
        <v>951</v>
      </c>
      <c r="C187" s="53" t="s">
        <v>10</v>
      </c>
      <c r="D187" s="53" t="s">
        <v>296</v>
      </c>
      <c r="E187" s="53" t="s">
        <v>5</v>
      </c>
      <c r="F187" s="53"/>
      <c r="G187" s="94">
        <f t="shared" si="30"/>
        <v>50</v>
      </c>
      <c r="H187" s="107">
        <f t="shared" si="33"/>
        <v>0</v>
      </c>
      <c r="I187" s="107">
        <f t="shared" si="33"/>
        <v>0</v>
      </c>
      <c r="J187" s="107">
        <f t="shared" si="33"/>
        <v>0</v>
      </c>
      <c r="K187" s="107">
        <f t="shared" si="33"/>
        <v>0</v>
      </c>
      <c r="L187" s="107">
        <f t="shared" si="33"/>
        <v>0</v>
      </c>
      <c r="M187" s="107">
        <f t="shared" si="33"/>
        <v>0</v>
      </c>
      <c r="N187" s="107">
        <f t="shared" si="33"/>
        <v>0</v>
      </c>
      <c r="O187" s="107">
        <f t="shared" si="33"/>
        <v>0</v>
      </c>
      <c r="P187" s="107">
        <f t="shared" si="33"/>
        <v>0</v>
      </c>
      <c r="Q187" s="107">
        <f t="shared" si="33"/>
        <v>0</v>
      </c>
      <c r="R187" s="107">
        <f t="shared" si="33"/>
        <v>0</v>
      </c>
      <c r="S187" s="107">
        <f t="shared" si="33"/>
        <v>0</v>
      </c>
      <c r="T187" s="107">
        <f t="shared" si="33"/>
        <v>0</v>
      </c>
      <c r="U187" s="107">
        <f t="shared" si="33"/>
        <v>0</v>
      </c>
      <c r="V187" s="107">
        <f t="shared" si="33"/>
        <v>0</v>
      </c>
      <c r="W187" s="107">
        <f t="shared" si="33"/>
        <v>0</v>
      </c>
      <c r="X187" s="115">
        <f t="shared" si="33"/>
        <v>67.348</v>
      </c>
      <c r="Y187" s="104">
        <f t="shared" si="31"/>
        <v>3.9334189931082815</v>
      </c>
      <c r="Z187" s="94">
        <f t="shared" si="32"/>
        <v>22.13</v>
      </c>
      <c r="AA187" s="191">
        <f t="shared" si="23"/>
        <v>44.26</v>
      </c>
      <c r="AB187" s="188"/>
    </row>
    <row r="188" spans="1:28" ht="32.25" outlineLevel="5" thickBot="1">
      <c r="A188" s="5" t="s">
        <v>101</v>
      </c>
      <c r="B188" s="16">
        <v>951</v>
      </c>
      <c r="C188" s="6" t="s">
        <v>10</v>
      </c>
      <c r="D188" s="6" t="s">
        <v>296</v>
      </c>
      <c r="E188" s="6" t="s">
        <v>95</v>
      </c>
      <c r="F188" s="6"/>
      <c r="G188" s="97">
        <f t="shared" si="30"/>
        <v>50</v>
      </c>
      <c r="H188" s="110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109"/>
      <c r="X188" s="111">
        <v>67.348</v>
      </c>
      <c r="Y188" s="104">
        <f t="shared" si="31"/>
        <v>3.9334189931082815</v>
      </c>
      <c r="Z188" s="97">
        <f t="shared" si="32"/>
        <v>22.13</v>
      </c>
      <c r="AA188" s="191">
        <f t="shared" si="23"/>
        <v>44.26</v>
      </c>
      <c r="AB188" s="188"/>
    </row>
    <row r="189" spans="1:28" ht="32.25" outlineLevel="5" thickBot="1">
      <c r="A189" s="50" t="s">
        <v>103</v>
      </c>
      <c r="B189" s="54">
        <v>951</v>
      </c>
      <c r="C189" s="55" t="s">
        <v>10</v>
      </c>
      <c r="D189" s="55" t="s">
        <v>296</v>
      </c>
      <c r="E189" s="55" t="s">
        <v>97</v>
      </c>
      <c r="F189" s="55"/>
      <c r="G189" s="93">
        <v>50</v>
      </c>
      <c r="H189" s="108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12"/>
      <c r="Y189" s="104"/>
      <c r="Z189" s="135">
        <v>22.13</v>
      </c>
      <c r="AA189" s="191">
        <f t="shared" si="23"/>
        <v>44.26</v>
      </c>
      <c r="AB189" s="188"/>
    </row>
    <row r="190" spans="1:28" ht="19.5" outlineLevel="6" thickBot="1">
      <c r="A190" s="66" t="s">
        <v>50</v>
      </c>
      <c r="B190" s="13">
        <v>951</v>
      </c>
      <c r="C190" s="11" t="s">
        <v>49</v>
      </c>
      <c r="D190" s="11" t="s">
        <v>271</v>
      </c>
      <c r="E190" s="11" t="s">
        <v>5</v>
      </c>
      <c r="F190" s="11"/>
      <c r="G190" s="91">
        <f>G197+G214+G191</f>
        <v>21764.28</v>
      </c>
      <c r="H190" s="125" t="e">
        <f aca="true" t="shared" si="34" ref="H190:X190">H191+H196</f>
        <v>#REF!</v>
      </c>
      <c r="I190" s="125" t="e">
        <f t="shared" si="34"/>
        <v>#REF!</v>
      </c>
      <c r="J190" s="125" t="e">
        <f t="shared" si="34"/>
        <v>#REF!</v>
      </c>
      <c r="K190" s="125" t="e">
        <f t="shared" si="34"/>
        <v>#REF!</v>
      </c>
      <c r="L190" s="125" t="e">
        <f t="shared" si="34"/>
        <v>#REF!</v>
      </c>
      <c r="M190" s="125" t="e">
        <f t="shared" si="34"/>
        <v>#REF!</v>
      </c>
      <c r="N190" s="125" t="e">
        <f t="shared" si="34"/>
        <v>#REF!</v>
      </c>
      <c r="O190" s="125" t="e">
        <f t="shared" si="34"/>
        <v>#REF!</v>
      </c>
      <c r="P190" s="125" t="e">
        <f t="shared" si="34"/>
        <v>#REF!</v>
      </c>
      <c r="Q190" s="125" t="e">
        <f t="shared" si="34"/>
        <v>#REF!</v>
      </c>
      <c r="R190" s="125" t="e">
        <f t="shared" si="34"/>
        <v>#REF!</v>
      </c>
      <c r="S190" s="125" t="e">
        <f t="shared" si="34"/>
        <v>#REF!</v>
      </c>
      <c r="T190" s="125" t="e">
        <f t="shared" si="34"/>
        <v>#REF!</v>
      </c>
      <c r="U190" s="125" t="e">
        <f t="shared" si="34"/>
        <v>#REF!</v>
      </c>
      <c r="V190" s="125" t="e">
        <f t="shared" si="34"/>
        <v>#REF!</v>
      </c>
      <c r="W190" s="125" t="e">
        <f t="shared" si="34"/>
        <v>#REF!</v>
      </c>
      <c r="X190" s="126" t="e">
        <f t="shared" si="34"/>
        <v>#REF!</v>
      </c>
      <c r="Y190" s="104" t="e">
        <f>X190/G184*100</f>
        <v>#REF!</v>
      </c>
      <c r="Z190" s="91">
        <f>Z197+Z214+Z191</f>
        <v>2639.5379999999996</v>
      </c>
      <c r="AA190" s="191">
        <f t="shared" si="23"/>
        <v>12.127844339440587</v>
      </c>
      <c r="AB190" s="188"/>
    </row>
    <row r="191" spans="1:28" ht="16.5" outlineLevel="6" thickBot="1">
      <c r="A191" s="49" t="s">
        <v>219</v>
      </c>
      <c r="B191" s="14">
        <v>951</v>
      </c>
      <c r="C191" s="9" t="s">
        <v>221</v>
      </c>
      <c r="D191" s="9" t="s">
        <v>271</v>
      </c>
      <c r="E191" s="9" t="s">
        <v>5</v>
      </c>
      <c r="F191" s="9"/>
      <c r="G191" s="92">
        <f>G192</f>
        <v>379.28</v>
      </c>
      <c r="H191" s="102">
        <f aca="true" t="shared" si="35" ref="H191:X192">H192</f>
        <v>0</v>
      </c>
      <c r="I191" s="102">
        <f t="shared" si="35"/>
        <v>0</v>
      </c>
      <c r="J191" s="102">
        <f t="shared" si="35"/>
        <v>0</v>
      </c>
      <c r="K191" s="102">
        <f t="shared" si="35"/>
        <v>0</v>
      </c>
      <c r="L191" s="102">
        <f t="shared" si="35"/>
        <v>0</v>
      </c>
      <c r="M191" s="102">
        <f t="shared" si="35"/>
        <v>0</v>
      </c>
      <c r="N191" s="102">
        <f t="shared" si="35"/>
        <v>0</v>
      </c>
      <c r="O191" s="102">
        <f t="shared" si="35"/>
        <v>0</v>
      </c>
      <c r="P191" s="102">
        <f t="shared" si="35"/>
        <v>0</v>
      </c>
      <c r="Q191" s="102">
        <f t="shared" si="35"/>
        <v>0</v>
      </c>
      <c r="R191" s="102">
        <f t="shared" si="35"/>
        <v>0</v>
      </c>
      <c r="S191" s="102">
        <f t="shared" si="35"/>
        <v>0</v>
      </c>
      <c r="T191" s="102">
        <f t="shared" si="35"/>
        <v>0</v>
      </c>
      <c r="U191" s="102">
        <f t="shared" si="35"/>
        <v>0</v>
      </c>
      <c r="V191" s="102">
        <f t="shared" si="35"/>
        <v>0</v>
      </c>
      <c r="W191" s="102">
        <f t="shared" si="35"/>
        <v>0</v>
      </c>
      <c r="X191" s="113">
        <f t="shared" si="35"/>
        <v>0</v>
      </c>
      <c r="Y191" s="104">
        <f>X191/G185*100</f>
        <v>0</v>
      </c>
      <c r="Z191" s="92">
        <f>Z192</f>
        <v>0</v>
      </c>
      <c r="AA191" s="191">
        <f t="shared" si="23"/>
        <v>0</v>
      </c>
      <c r="AB191" s="188"/>
    </row>
    <row r="192" spans="1:28" ht="32.25" outlineLevel="6" thickBot="1">
      <c r="A192" s="69" t="s">
        <v>137</v>
      </c>
      <c r="B192" s="14">
        <v>951</v>
      </c>
      <c r="C192" s="9" t="s">
        <v>221</v>
      </c>
      <c r="D192" s="9" t="s">
        <v>272</v>
      </c>
      <c r="E192" s="9" t="s">
        <v>5</v>
      </c>
      <c r="F192" s="9"/>
      <c r="G192" s="92">
        <f>G193</f>
        <v>379.28</v>
      </c>
      <c r="H192" s="105">
        <f t="shared" si="35"/>
        <v>0</v>
      </c>
      <c r="I192" s="105">
        <f t="shared" si="35"/>
        <v>0</v>
      </c>
      <c r="J192" s="105">
        <f t="shared" si="35"/>
        <v>0</v>
      </c>
      <c r="K192" s="105">
        <f t="shared" si="35"/>
        <v>0</v>
      </c>
      <c r="L192" s="105">
        <f t="shared" si="35"/>
        <v>0</v>
      </c>
      <c r="M192" s="105">
        <f t="shared" si="35"/>
        <v>0</v>
      </c>
      <c r="N192" s="105">
        <f t="shared" si="35"/>
        <v>0</v>
      </c>
      <c r="O192" s="105">
        <f t="shared" si="35"/>
        <v>0</v>
      </c>
      <c r="P192" s="105">
        <f t="shared" si="35"/>
        <v>0</v>
      </c>
      <c r="Q192" s="105">
        <f t="shared" si="35"/>
        <v>0</v>
      </c>
      <c r="R192" s="105">
        <f t="shared" si="35"/>
        <v>0</v>
      </c>
      <c r="S192" s="105">
        <f t="shared" si="35"/>
        <v>0</v>
      </c>
      <c r="T192" s="105">
        <f t="shared" si="35"/>
        <v>0</v>
      </c>
      <c r="U192" s="105">
        <f t="shared" si="35"/>
        <v>0</v>
      </c>
      <c r="V192" s="105">
        <f t="shared" si="35"/>
        <v>0</v>
      </c>
      <c r="W192" s="105">
        <f t="shared" si="35"/>
        <v>0</v>
      </c>
      <c r="X192" s="114">
        <f t="shared" si="35"/>
        <v>0</v>
      </c>
      <c r="Y192" s="104">
        <f>X192/G186*100</f>
        <v>0</v>
      </c>
      <c r="Z192" s="92">
        <f>Z193</f>
        <v>0</v>
      </c>
      <c r="AA192" s="191">
        <f t="shared" si="23"/>
        <v>0</v>
      </c>
      <c r="AB192" s="188"/>
    </row>
    <row r="193" spans="1:28" ht="32.25" outlineLevel="6" thickBot="1">
      <c r="A193" s="69" t="s">
        <v>138</v>
      </c>
      <c r="B193" s="14">
        <v>951</v>
      </c>
      <c r="C193" s="9" t="s">
        <v>221</v>
      </c>
      <c r="D193" s="9" t="s">
        <v>273</v>
      </c>
      <c r="E193" s="9" t="s">
        <v>5</v>
      </c>
      <c r="F193" s="9"/>
      <c r="G193" s="92">
        <f>G194</f>
        <v>379.28</v>
      </c>
      <c r="H193" s="110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109"/>
      <c r="X193" s="111">
        <v>0</v>
      </c>
      <c r="Y193" s="104">
        <f>X193/G187*100</f>
        <v>0</v>
      </c>
      <c r="Z193" s="92">
        <f>Z194</f>
        <v>0</v>
      </c>
      <c r="AA193" s="191">
        <f t="shared" si="23"/>
        <v>0</v>
      </c>
      <c r="AB193" s="188"/>
    </row>
    <row r="194" spans="1:28" ht="48" outlineLevel="6" thickBot="1">
      <c r="A194" s="71" t="s">
        <v>220</v>
      </c>
      <c r="B194" s="52">
        <v>951</v>
      </c>
      <c r="C194" s="53" t="s">
        <v>221</v>
      </c>
      <c r="D194" s="53" t="s">
        <v>297</v>
      </c>
      <c r="E194" s="53" t="s">
        <v>5</v>
      </c>
      <c r="F194" s="53"/>
      <c r="G194" s="94">
        <f>G195</f>
        <v>379.28</v>
      </c>
      <c r="H194" s="108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12"/>
      <c r="Y194" s="104"/>
      <c r="Z194" s="94">
        <f>Z195</f>
        <v>0</v>
      </c>
      <c r="AA194" s="191">
        <f t="shared" si="23"/>
        <v>0</v>
      </c>
      <c r="AB194" s="188"/>
    </row>
    <row r="195" spans="1:28" ht="32.25" outlineLevel="6" thickBot="1">
      <c r="A195" s="5" t="s">
        <v>101</v>
      </c>
      <c r="B195" s="16">
        <v>951</v>
      </c>
      <c r="C195" s="6" t="s">
        <v>221</v>
      </c>
      <c r="D195" s="6" t="s">
        <v>297</v>
      </c>
      <c r="E195" s="6" t="s">
        <v>95</v>
      </c>
      <c r="F195" s="6"/>
      <c r="G195" s="97">
        <f>G196</f>
        <v>379.28</v>
      </c>
      <c r="H195" s="108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12"/>
      <c r="Y195" s="104"/>
      <c r="Z195" s="97">
        <f>Z196</f>
        <v>0</v>
      </c>
      <c r="AA195" s="191">
        <f t="shared" si="23"/>
        <v>0</v>
      </c>
      <c r="AB195" s="188"/>
    </row>
    <row r="196" spans="1:28" ht="32.25" outlineLevel="3" thickBot="1">
      <c r="A196" s="50" t="s">
        <v>103</v>
      </c>
      <c r="B196" s="54">
        <v>951</v>
      </c>
      <c r="C196" s="55" t="s">
        <v>221</v>
      </c>
      <c r="D196" s="55" t="s">
        <v>297</v>
      </c>
      <c r="E196" s="55" t="s">
        <v>97</v>
      </c>
      <c r="F196" s="55"/>
      <c r="G196" s="93">
        <v>379.28</v>
      </c>
      <c r="H196" s="102" t="e">
        <f>H203+H206+H222+#REF!</f>
        <v>#REF!</v>
      </c>
      <c r="I196" s="102" t="e">
        <f>I203+I206+I222+#REF!</f>
        <v>#REF!</v>
      </c>
      <c r="J196" s="102" t="e">
        <f>J203+J206+J222+#REF!</f>
        <v>#REF!</v>
      </c>
      <c r="K196" s="102" t="e">
        <f>K203+K206+K222+#REF!</f>
        <v>#REF!</v>
      </c>
      <c r="L196" s="102" t="e">
        <f>L203+L206+L222+#REF!</f>
        <v>#REF!</v>
      </c>
      <c r="M196" s="102" t="e">
        <f>M203+M206+M222+#REF!</f>
        <v>#REF!</v>
      </c>
      <c r="N196" s="102" t="e">
        <f>N203+N206+N222+#REF!</f>
        <v>#REF!</v>
      </c>
      <c r="O196" s="102" t="e">
        <f>O203+O206+O222+#REF!</f>
        <v>#REF!</v>
      </c>
      <c r="P196" s="102" t="e">
        <f>P203+P206+P222+#REF!</f>
        <v>#REF!</v>
      </c>
      <c r="Q196" s="102" t="e">
        <f>Q203+Q206+Q222+#REF!</f>
        <v>#REF!</v>
      </c>
      <c r="R196" s="102" t="e">
        <f>R203+R206+R222+#REF!</f>
        <v>#REF!</v>
      </c>
      <c r="S196" s="102" t="e">
        <f>S203+S206+S222+#REF!</f>
        <v>#REF!</v>
      </c>
      <c r="T196" s="102" t="e">
        <f>T203+T206+T222+#REF!</f>
        <v>#REF!</v>
      </c>
      <c r="U196" s="102" t="e">
        <f>U203+U206+U222+#REF!</f>
        <v>#REF!</v>
      </c>
      <c r="V196" s="102" t="e">
        <f>V203+V206+V222+#REF!</f>
        <v>#REF!</v>
      </c>
      <c r="W196" s="102" t="e">
        <f>W203+W206+W222+#REF!</f>
        <v>#REF!</v>
      </c>
      <c r="X196" s="113" t="e">
        <f>X203+X206+X222+#REF!</f>
        <v>#REF!</v>
      </c>
      <c r="Y196" s="104" t="e">
        <f>X196/G190*100</f>
        <v>#REF!</v>
      </c>
      <c r="Z196" s="93">
        <v>0</v>
      </c>
      <c r="AA196" s="191">
        <f t="shared" si="23"/>
        <v>0</v>
      </c>
      <c r="AB196" s="188"/>
    </row>
    <row r="197" spans="1:28" ht="16.5" outlineLevel="3" thickBot="1">
      <c r="A197" s="69" t="s">
        <v>156</v>
      </c>
      <c r="B197" s="14">
        <v>951</v>
      </c>
      <c r="C197" s="9" t="s">
        <v>55</v>
      </c>
      <c r="D197" s="9" t="s">
        <v>271</v>
      </c>
      <c r="E197" s="9" t="s">
        <v>5</v>
      </c>
      <c r="F197" s="9"/>
      <c r="G197" s="92">
        <f>G198+G210</f>
        <v>21085</v>
      </c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13"/>
      <c r="Y197" s="104"/>
      <c r="Z197" s="92">
        <f>Z198+Z210</f>
        <v>2611.5379999999996</v>
      </c>
      <c r="AA197" s="191">
        <f t="shared" si="23"/>
        <v>12.385762390324874</v>
      </c>
      <c r="AB197" s="188"/>
    </row>
    <row r="198" spans="1:28" ht="32.25" outlineLevel="3" thickBot="1">
      <c r="A198" s="8" t="s">
        <v>237</v>
      </c>
      <c r="B198" s="14">
        <v>951</v>
      </c>
      <c r="C198" s="9" t="s">
        <v>55</v>
      </c>
      <c r="D198" s="9" t="s">
        <v>298</v>
      </c>
      <c r="E198" s="9" t="s">
        <v>5</v>
      </c>
      <c r="F198" s="9"/>
      <c r="G198" s="92">
        <f>G199+G207+G202+G205</f>
        <v>19550</v>
      </c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13"/>
      <c r="Y198" s="104"/>
      <c r="Z198" s="92">
        <f>Z199+Z207+Z202+Z205</f>
        <v>2277.3379999999997</v>
      </c>
      <c r="AA198" s="191">
        <f t="shared" si="23"/>
        <v>11.648787723785164</v>
      </c>
      <c r="AB198" s="188"/>
    </row>
    <row r="199" spans="1:28" ht="63.75" outlineLevel="3" thickBot="1">
      <c r="A199" s="56" t="s">
        <v>157</v>
      </c>
      <c r="B199" s="52">
        <v>951</v>
      </c>
      <c r="C199" s="53" t="s">
        <v>55</v>
      </c>
      <c r="D199" s="53" t="s">
        <v>299</v>
      </c>
      <c r="E199" s="53" t="s">
        <v>5</v>
      </c>
      <c r="F199" s="53"/>
      <c r="G199" s="94">
        <f>G200</f>
        <v>0</v>
      </c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13"/>
      <c r="Y199" s="104"/>
      <c r="Z199" s="94">
        <f>Z200</f>
        <v>0</v>
      </c>
      <c r="AA199" s="191">
        <v>0</v>
      </c>
      <c r="AB199" s="188"/>
    </row>
    <row r="200" spans="1:28" ht="32.25" outlineLevel="3" thickBot="1">
      <c r="A200" s="5" t="s">
        <v>101</v>
      </c>
      <c r="B200" s="16">
        <v>951</v>
      </c>
      <c r="C200" s="6" t="s">
        <v>55</v>
      </c>
      <c r="D200" s="6" t="s">
        <v>299</v>
      </c>
      <c r="E200" s="6" t="s">
        <v>95</v>
      </c>
      <c r="F200" s="6"/>
      <c r="G200" s="97">
        <f>G201</f>
        <v>0</v>
      </c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13"/>
      <c r="Y200" s="104"/>
      <c r="Z200" s="97">
        <f>Z201</f>
        <v>0</v>
      </c>
      <c r="AA200" s="191">
        <v>0</v>
      </c>
      <c r="AB200" s="188"/>
    </row>
    <row r="201" spans="1:28" ht="32.25" outlineLevel="3" thickBot="1">
      <c r="A201" s="50" t="s">
        <v>103</v>
      </c>
      <c r="B201" s="54">
        <v>951</v>
      </c>
      <c r="C201" s="55" t="s">
        <v>55</v>
      </c>
      <c r="D201" s="55" t="s">
        <v>299</v>
      </c>
      <c r="E201" s="55" t="s">
        <v>97</v>
      </c>
      <c r="F201" s="55"/>
      <c r="G201" s="93">
        <v>0</v>
      </c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13"/>
      <c r="Y201" s="104"/>
      <c r="Z201" s="93">
        <v>0</v>
      </c>
      <c r="AA201" s="191">
        <v>0</v>
      </c>
      <c r="AB201" s="188"/>
    </row>
    <row r="202" spans="1:28" ht="63.75" outlineLevel="3" thickBot="1">
      <c r="A202" s="56" t="s">
        <v>228</v>
      </c>
      <c r="B202" s="52">
        <v>951</v>
      </c>
      <c r="C202" s="53" t="s">
        <v>55</v>
      </c>
      <c r="D202" s="53" t="s">
        <v>300</v>
      </c>
      <c r="E202" s="53" t="s">
        <v>5</v>
      </c>
      <c r="F202" s="53"/>
      <c r="G202" s="94">
        <f>G203</f>
        <v>10850</v>
      </c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13"/>
      <c r="Y202" s="104"/>
      <c r="Z202" s="94">
        <f>Z203</f>
        <v>958.838</v>
      </c>
      <c r="AA202" s="191">
        <f t="shared" si="23"/>
        <v>8.83721658986175</v>
      </c>
      <c r="AB202" s="188"/>
    </row>
    <row r="203" spans="1:28" ht="18.75" customHeight="1" outlineLevel="4" thickBot="1">
      <c r="A203" s="5" t="s">
        <v>101</v>
      </c>
      <c r="B203" s="16">
        <v>951</v>
      </c>
      <c r="C203" s="6" t="s">
        <v>55</v>
      </c>
      <c r="D203" s="6" t="s">
        <v>300</v>
      </c>
      <c r="E203" s="6" t="s">
        <v>95</v>
      </c>
      <c r="F203" s="6"/>
      <c r="G203" s="97">
        <f>G204</f>
        <v>10850</v>
      </c>
      <c r="H203" s="105">
        <f aca="true" t="shared" si="36" ref="H203:X203">H204</f>
        <v>0</v>
      </c>
      <c r="I203" s="105">
        <f t="shared" si="36"/>
        <v>0</v>
      </c>
      <c r="J203" s="105">
        <f t="shared" si="36"/>
        <v>0</v>
      </c>
      <c r="K203" s="105">
        <f t="shared" si="36"/>
        <v>0</v>
      </c>
      <c r="L203" s="105">
        <f t="shared" si="36"/>
        <v>0</v>
      </c>
      <c r="M203" s="105">
        <f t="shared" si="36"/>
        <v>0</v>
      </c>
      <c r="N203" s="105">
        <f t="shared" si="36"/>
        <v>0</v>
      </c>
      <c r="O203" s="105">
        <f t="shared" si="36"/>
        <v>0</v>
      </c>
      <c r="P203" s="105">
        <f t="shared" si="36"/>
        <v>0</v>
      </c>
      <c r="Q203" s="105">
        <f t="shared" si="36"/>
        <v>0</v>
      </c>
      <c r="R203" s="105">
        <f t="shared" si="36"/>
        <v>0</v>
      </c>
      <c r="S203" s="105">
        <f t="shared" si="36"/>
        <v>0</v>
      </c>
      <c r="T203" s="105">
        <f t="shared" si="36"/>
        <v>0</v>
      </c>
      <c r="U203" s="105">
        <f t="shared" si="36"/>
        <v>0</v>
      </c>
      <c r="V203" s="105">
        <f t="shared" si="36"/>
        <v>0</v>
      </c>
      <c r="W203" s="105">
        <f t="shared" si="36"/>
        <v>0</v>
      </c>
      <c r="X203" s="114">
        <f t="shared" si="36"/>
        <v>2675.999</v>
      </c>
      <c r="Y203" s="104">
        <f>X203/G197*100</f>
        <v>12.691482096276975</v>
      </c>
      <c r="Z203" s="97">
        <f>Z204</f>
        <v>958.838</v>
      </c>
      <c r="AA203" s="191">
        <f t="shared" si="23"/>
        <v>8.83721658986175</v>
      </c>
      <c r="AB203" s="188"/>
    </row>
    <row r="204" spans="1:28" ht="32.25" outlineLevel="5" thickBot="1">
      <c r="A204" s="50" t="s">
        <v>103</v>
      </c>
      <c r="B204" s="54">
        <v>951</v>
      </c>
      <c r="C204" s="55" t="s">
        <v>55</v>
      </c>
      <c r="D204" s="55" t="s">
        <v>300</v>
      </c>
      <c r="E204" s="55" t="s">
        <v>97</v>
      </c>
      <c r="F204" s="55"/>
      <c r="G204" s="93">
        <v>10850</v>
      </c>
      <c r="H204" s="110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109"/>
      <c r="X204" s="111">
        <v>2675.999</v>
      </c>
      <c r="Y204" s="104">
        <f>X204/G198*100</f>
        <v>13.68797442455243</v>
      </c>
      <c r="Z204" s="135">
        <v>958.838</v>
      </c>
      <c r="AA204" s="191">
        <f aca="true" t="shared" si="37" ref="AA204:AA267">Z204/G204*100</f>
        <v>8.83721658986175</v>
      </c>
      <c r="AB204" s="188"/>
    </row>
    <row r="205" spans="1:28" ht="63.75" outlineLevel="5" thickBot="1">
      <c r="A205" s="56" t="s">
        <v>229</v>
      </c>
      <c r="B205" s="52">
        <v>951</v>
      </c>
      <c r="C205" s="53" t="s">
        <v>55</v>
      </c>
      <c r="D205" s="53" t="s">
        <v>301</v>
      </c>
      <c r="E205" s="53" t="s">
        <v>5</v>
      </c>
      <c r="F205" s="53"/>
      <c r="G205" s="94">
        <f>G206</f>
        <v>8700</v>
      </c>
      <c r="H205" s="108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12"/>
      <c r="Y205" s="104"/>
      <c r="Z205" s="94">
        <f>Z206</f>
        <v>1318.5</v>
      </c>
      <c r="AA205" s="191">
        <f t="shared" si="37"/>
        <v>15.155172413793103</v>
      </c>
      <c r="AB205" s="188"/>
    </row>
    <row r="206" spans="1:28" ht="32.25" customHeight="1" outlineLevel="6" thickBot="1">
      <c r="A206" s="50" t="s">
        <v>120</v>
      </c>
      <c r="B206" s="54">
        <v>951</v>
      </c>
      <c r="C206" s="55" t="s">
        <v>55</v>
      </c>
      <c r="D206" s="55" t="s">
        <v>301</v>
      </c>
      <c r="E206" s="55" t="s">
        <v>119</v>
      </c>
      <c r="F206" s="55"/>
      <c r="G206" s="93">
        <v>8700</v>
      </c>
      <c r="H206" s="105">
        <f aca="true" t="shared" si="38" ref="H206:X206">H207</f>
        <v>0</v>
      </c>
      <c r="I206" s="105">
        <f t="shared" si="38"/>
        <v>0</v>
      </c>
      <c r="J206" s="105">
        <f t="shared" si="38"/>
        <v>0</v>
      </c>
      <c r="K206" s="105">
        <f t="shared" si="38"/>
        <v>0</v>
      </c>
      <c r="L206" s="105">
        <f t="shared" si="38"/>
        <v>0</v>
      </c>
      <c r="M206" s="105">
        <f t="shared" si="38"/>
        <v>0</v>
      </c>
      <c r="N206" s="105">
        <f t="shared" si="38"/>
        <v>0</v>
      </c>
      <c r="O206" s="105">
        <f t="shared" si="38"/>
        <v>0</v>
      </c>
      <c r="P206" s="105">
        <f t="shared" si="38"/>
        <v>0</v>
      </c>
      <c r="Q206" s="105">
        <f t="shared" si="38"/>
        <v>0</v>
      </c>
      <c r="R206" s="105">
        <f t="shared" si="38"/>
        <v>0</v>
      </c>
      <c r="S206" s="105">
        <f t="shared" si="38"/>
        <v>0</v>
      </c>
      <c r="T206" s="105">
        <f t="shared" si="38"/>
        <v>0</v>
      </c>
      <c r="U206" s="105">
        <f t="shared" si="38"/>
        <v>0</v>
      </c>
      <c r="V206" s="105">
        <f t="shared" si="38"/>
        <v>0</v>
      </c>
      <c r="W206" s="105">
        <f t="shared" si="38"/>
        <v>0</v>
      </c>
      <c r="X206" s="114">
        <f t="shared" si="38"/>
        <v>110.26701</v>
      </c>
      <c r="Y206" s="104" t="e">
        <f>X206/G200*100</f>
        <v>#DIV/0!</v>
      </c>
      <c r="Z206" s="135">
        <v>1318.5</v>
      </c>
      <c r="AA206" s="191">
        <f t="shared" si="37"/>
        <v>15.155172413793103</v>
      </c>
      <c r="AB206" s="188"/>
    </row>
    <row r="207" spans="1:28" ht="32.25" outlineLevel="4" thickBot="1">
      <c r="A207" s="96" t="s">
        <v>213</v>
      </c>
      <c r="B207" s="52">
        <v>951</v>
      </c>
      <c r="C207" s="53" t="s">
        <v>55</v>
      </c>
      <c r="D207" s="53" t="s">
        <v>302</v>
      </c>
      <c r="E207" s="53" t="s">
        <v>5</v>
      </c>
      <c r="F207" s="53"/>
      <c r="G207" s="94">
        <f>G208</f>
        <v>0</v>
      </c>
      <c r="H207" s="107">
        <f aca="true" t="shared" si="39" ref="H207:X207">H220</f>
        <v>0</v>
      </c>
      <c r="I207" s="107">
        <f t="shared" si="39"/>
        <v>0</v>
      </c>
      <c r="J207" s="107">
        <f t="shared" si="39"/>
        <v>0</v>
      </c>
      <c r="K207" s="107">
        <f t="shared" si="39"/>
        <v>0</v>
      </c>
      <c r="L207" s="107">
        <f t="shared" si="39"/>
        <v>0</v>
      </c>
      <c r="M207" s="107">
        <f t="shared" si="39"/>
        <v>0</v>
      </c>
      <c r="N207" s="107">
        <f t="shared" si="39"/>
        <v>0</v>
      </c>
      <c r="O207" s="107">
        <f t="shared" si="39"/>
        <v>0</v>
      </c>
      <c r="P207" s="107">
        <f t="shared" si="39"/>
        <v>0</v>
      </c>
      <c r="Q207" s="107">
        <f t="shared" si="39"/>
        <v>0</v>
      </c>
      <c r="R207" s="107">
        <f t="shared" si="39"/>
        <v>0</v>
      </c>
      <c r="S207" s="107">
        <f t="shared" si="39"/>
        <v>0</v>
      </c>
      <c r="T207" s="107">
        <f t="shared" si="39"/>
        <v>0</v>
      </c>
      <c r="U207" s="107">
        <f t="shared" si="39"/>
        <v>0</v>
      </c>
      <c r="V207" s="107">
        <f t="shared" si="39"/>
        <v>0</v>
      </c>
      <c r="W207" s="107">
        <f t="shared" si="39"/>
        <v>0</v>
      </c>
      <c r="X207" s="115">
        <f t="shared" si="39"/>
        <v>110.26701</v>
      </c>
      <c r="Y207" s="104" t="e">
        <f>X207/G201*100</f>
        <v>#DIV/0!</v>
      </c>
      <c r="Z207" s="94">
        <f>Z208</f>
        <v>0</v>
      </c>
      <c r="AA207" s="191">
        <v>0</v>
      </c>
      <c r="AB207" s="188"/>
    </row>
    <row r="208" spans="1:28" ht="32.25" outlineLevel="4" thickBot="1">
      <c r="A208" s="5" t="s">
        <v>101</v>
      </c>
      <c r="B208" s="16">
        <v>951</v>
      </c>
      <c r="C208" s="189">
        <v>409</v>
      </c>
      <c r="D208" s="6" t="s">
        <v>302</v>
      </c>
      <c r="E208" s="6" t="s">
        <v>95</v>
      </c>
      <c r="F208" s="6"/>
      <c r="G208" s="97">
        <f>G209</f>
        <v>0</v>
      </c>
      <c r="H208" s="108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24"/>
      <c r="Y208" s="104"/>
      <c r="Z208" s="97">
        <f>Z209</f>
        <v>0</v>
      </c>
      <c r="AA208" s="191">
        <v>0</v>
      </c>
      <c r="AB208" s="188"/>
    </row>
    <row r="209" spans="1:28" ht="32.25" outlineLevel="4" thickBot="1">
      <c r="A209" s="50" t="s">
        <v>103</v>
      </c>
      <c r="B209" s="54">
        <v>951</v>
      </c>
      <c r="C209" s="55" t="s">
        <v>55</v>
      </c>
      <c r="D209" s="55" t="s">
        <v>302</v>
      </c>
      <c r="E209" s="55" t="s">
        <v>97</v>
      </c>
      <c r="F209" s="55"/>
      <c r="G209" s="93">
        <v>0</v>
      </c>
      <c r="H209" s="108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24"/>
      <c r="Y209" s="104"/>
      <c r="Z209" s="93">
        <v>0</v>
      </c>
      <c r="AA209" s="191">
        <v>0</v>
      </c>
      <c r="AB209" s="188"/>
    </row>
    <row r="210" spans="1:28" ht="48" outlineLevel="4" thickBot="1">
      <c r="A210" s="8" t="s">
        <v>393</v>
      </c>
      <c r="B210" s="14">
        <v>951</v>
      </c>
      <c r="C210" s="9" t="s">
        <v>55</v>
      </c>
      <c r="D210" s="9" t="s">
        <v>303</v>
      </c>
      <c r="E210" s="9" t="s">
        <v>5</v>
      </c>
      <c r="F210" s="9"/>
      <c r="G210" s="92">
        <f>G211</f>
        <v>1535</v>
      </c>
      <c r="H210" s="108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24"/>
      <c r="Y210" s="104"/>
      <c r="Z210" s="92">
        <f>Z211</f>
        <v>334.2</v>
      </c>
      <c r="AA210" s="191">
        <f t="shared" si="37"/>
        <v>21.771986970684036</v>
      </c>
      <c r="AB210" s="188"/>
    </row>
    <row r="211" spans="1:28" ht="48" outlineLevel="4" thickBot="1">
      <c r="A211" s="56" t="s">
        <v>161</v>
      </c>
      <c r="B211" s="52">
        <v>951</v>
      </c>
      <c r="C211" s="53" t="s">
        <v>55</v>
      </c>
      <c r="D211" s="53" t="s">
        <v>307</v>
      </c>
      <c r="E211" s="53" t="s">
        <v>5</v>
      </c>
      <c r="F211" s="53"/>
      <c r="G211" s="94">
        <f>G212</f>
        <v>1535</v>
      </c>
      <c r="H211" s="108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24"/>
      <c r="Y211" s="104"/>
      <c r="Z211" s="94">
        <f>Z212</f>
        <v>334.2</v>
      </c>
      <c r="AA211" s="191">
        <f t="shared" si="37"/>
        <v>21.771986970684036</v>
      </c>
      <c r="AB211" s="188"/>
    </row>
    <row r="212" spans="1:28" ht="32.25" outlineLevel="4" thickBot="1">
      <c r="A212" s="5" t="s">
        <v>101</v>
      </c>
      <c r="B212" s="16">
        <v>951</v>
      </c>
      <c r="C212" s="6" t="s">
        <v>55</v>
      </c>
      <c r="D212" s="6" t="s">
        <v>307</v>
      </c>
      <c r="E212" s="6" t="s">
        <v>95</v>
      </c>
      <c r="F212" s="6"/>
      <c r="G212" s="97">
        <f>G213</f>
        <v>1535</v>
      </c>
      <c r="H212" s="108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24"/>
      <c r="Y212" s="104"/>
      <c r="Z212" s="97">
        <f>Z213</f>
        <v>334.2</v>
      </c>
      <c r="AA212" s="191">
        <f t="shared" si="37"/>
        <v>21.771986970684036</v>
      </c>
      <c r="AB212" s="188"/>
    </row>
    <row r="213" spans="1:28" ht="32.25" outlineLevel="4" thickBot="1">
      <c r="A213" s="50" t="s">
        <v>103</v>
      </c>
      <c r="B213" s="54">
        <v>951</v>
      </c>
      <c r="C213" s="55" t="s">
        <v>55</v>
      </c>
      <c r="D213" s="55" t="s">
        <v>307</v>
      </c>
      <c r="E213" s="55" t="s">
        <v>97</v>
      </c>
      <c r="F213" s="55"/>
      <c r="G213" s="93">
        <v>1535</v>
      </c>
      <c r="H213" s="108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24"/>
      <c r="Y213" s="104"/>
      <c r="Z213" s="135">
        <v>334.2</v>
      </c>
      <c r="AA213" s="191">
        <f t="shared" si="37"/>
        <v>21.771986970684036</v>
      </c>
      <c r="AB213" s="188"/>
    </row>
    <row r="214" spans="1:28" ht="16.5" outlineLevel="4" thickBot="1">
      <c r="A214" s="8" t="s">
        <v>32</v>
      </c>
      <c r="B214" s="14">
        <v>951</v>
      </c>
      <c r="C214" s="9" t="s">
        <v>11</v>
      </c>
      <c r="D214" s="9" t="s">
        <v>271</v>
      </c>
      <c r="E214" s="9" t="s">
        <v>5</v>
      </c>
      <c r="F214" s="9"/>
      <c r="G214" s="92">
        <f>G215+G220</f>
        <v>300</v>
      </c>
      <c r="H214" s="108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24"/>
      <c r="Y214" s="104"/>
      <c r="Z214" s="92">
        <f>Z215+Z220</f>
        <v>28</v>
      </c>
      <c r="AA214" s="191">
        <f t="shared" si="37"/>
        <v>9.333333333333334</v>
      </c>
      <c r="AB214" s="188"/>
    </row>
    <row r="215" spans="1:28" ht="32.25" outlineLevel="4" thickBot="1">
      <c r="A215" s="69" t="s">
        <v>137</v>
      </c>
      <c r="B215" s="14">
        <v>951</v>
      </c>
      <c r="C215" s="9" t="s">
        <v>11</v>
      </c>
      <c r="D215" s="9" t="s">
        <v>272</v>
      </c>
      <c r="E215" s="9" t="s">
        <v>5</v>
      </c>
      <c r="F215" s="9"/>
      <c r="G215" s="92">
        <f>G216</f>
        <v>200</v>
      </c>
      <c r="H215" s="108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24"/>
      <c r="Y215" s="104"/>
      <c r="Z215" s="92">
        <f>Z216</f>
        <v>28</v>
      </c>
      <c r="AA215" s="191">
        <f t="shared" si="37"/>
        <v>14.000000000000002</v>
      </c>
      <c r="AB215" s="188"/>
    </row>
    <row r="216" spans="1:28" ht="32.25" outlineLevel="4" thickBot="1">
      <c r="A216" s="69" t="s">
        <v>138</v>
      </c>
      <c r="B216" s="14">
        <v>951</v>
      </c>
      <c r="C216" s="9" t="s">
        <v>11</v>
      </c>
      <c r="D216" s="9" t="s">
        <v>272</v>
      </c>
      <c r="E216" s="9" t="s">
        <v>5</v>
      </c>
      <c r="F216" s="9"/>
      <c r="G216" s="92">
        <f>G217</f>
        <v>200</v>
      </c>
      <c r="H216" s="108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24"/>
      <c r="Y216" s="104"/>
      <c r="Z216" s="92">
        <f>Z217</f>
        <v>28</v>
      </c>
      <c r="AA216" s="191">
        <f t="shared" si="37"/>
        <v>14.000000000000002</v>
      </c>
      <c r="AB216" s="188"/>
    </row>
    <row r="217" spans="1:28" ht="48" outlineLevel="4" thickBot="1">
      <c r="A217" s="71" t="s">
        <v>158</v>
      </c>
      <c r="B217" s="52">
        <v>951</v>
      </c>
      <c r="C217" s="53" t="s">
        <v>11</v>
      </c>
      <c r="D217" s="53" t="s">
        <v>304</v>
      </c>
      <c r="E217" s="53" t="s">
        <v>5</v>
      </c>
      <c r="F217" s="53"/>
      <c r="G217" s="94">
        <f>G218</f>
        <v>200</v>
      </c>
      <c r="H217" s="108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24"/>
      <c r="Y217" s="104"/>
      <c r="Z217" s="94">
        <f>Z218</f>
        <v>28</v>
      </c>
      <c r="AA217" s="191">
        <f t="shared" si="37"/>
        <v>14.000000000000002</v>
      </c>
      <c r="AB217" s="188"/>
    </row>
    <row r="218" spans="1:28" ht="32.25" outlineLevel="4" thickBot="1">
      <c r="A218" s="5" t="s">
        <v>101</v>
      </c>
      <c r="B218" s="16">
        <v>951</v>
      </c>
      <c r="C218" s="6" t="s">
        <v>11</v>
      </c>
      <c r="D218" s="6" t="s">
        <v>304</v>
      </c>
      <c r="E218" s="6" t="s">
        <v>95</v>
      </c>
      <c r="F218" s="6"/>
      <c r="G218" s="97">
        <f>G219</f>
        <v>200</v>
      </c>
      <c r="H218" s="108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24"/>
      <c r="Y218" s="104"/>
      <c r="Z218" s="97">
        <f>Z219</f>
        <v>28</v>
      </c>
      <c r="AA218" s="191">
        <f t="shared" si="37"/>
        <v>14.000000000000002</v>
      </c>
      <c r="AB218" s="188"/>
    </row>
    <row r="219" spans="1:28" ht="32.25" outlineLevel="4" thickBot="1">
      <c r="A219" s="50" t="s">
        <v>103</v>
      </c>
      <c r="B219" s="54">
        <v>951</v>
      </c>
      <c r="C219" s="55" t="s">
        <v>11</v>
      </c>
      <c r="D219" s="55" t="s">
        <v>304</v>
      </c>
      <c r="E219" s="55" t="s">
        <v>97</v>
      </c>
      <c r="F219" s="55"/>
      <c r="G219" s="93">
        <v>200</v>
      </c>
      <c r="H219" s="108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24"/>
      <c r="Y219" s="104"/>
      <c r="Z219" s="135">
        <v>28</v>
      </c>
      <c r="AA219" s="191">
        <f t="shared" si="37"/>
        <v>14.000000000000002</v>
      </c>
      <c r="AB219" s="188"/>
    </row>
    <row r="220" spans="1:28" ht="16.5" outlineLevel="5" thickBot="1">
      <c r="A220" s="49" t="s">
        <v>148</v>
      </c>
      <c r="B220" s="14">
        <v>951</v>
      </c>
      <c r="C220" s="9" t="s">
        <v>11</v>
      </c>
      <c r="D220" s="9" t="s">
        <v>271</v>
      </c>
      <c r="E220" s="9" t="s">
        <v>5</v>
      </c>
      <c r="F220" s="9"/>
      <c r="G220" s="92">
        <f>G221+G227</f>
        <v>100</v>
      </c>
      <c r="H220" s="110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109"/>
      <c r="X220" s="111">
        <v>110.26701</v>
      </c>
      <c r="Y220" s="104">
        <f>X220/G214*100</f>
        <v>36.75567</v>
      </c>
      <c r="Z220" s="92">
        <f>Z221+Z227</f>
        <v>0</v>
      </c>
      <c r="AA220" s="191">
        <f t="shared" si="37"/>
        <v>0</v>
      </c>
      <c r="AB220" s="188"/>
    </row>
    <row r="221" spans="1:28" ht="32.25" outlineLevel="5" thickBot="1">
      <c r="A221" s="56" t="s">
        <v>239</v>
      </c>
      <c r="B221" s="52">
        <v>951</v>
      </c>
      <c r="C221" s="53" t="s">
        <v>11</v>
      </c>
      <c r="D221" s="53" t="s">
        <v>305</v>
      </c>
      <c r="E221" s="53" t="s">
        <v>5</v>
      </c>
      <c r="F221" s="53"/>
      <c r="G221" s="94">
        <f>G222+G225+G226</f>
        <v>100</v>
      </c>
      <c r="H221" s="110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109"/>
      <c r="X221" s="111"/>
      <c r="Y221" s="104"/>
      <c r="Z221" s="94">
        <f>Z222+Z225+Z226</f>
        <v>0</v>
      </c>
      <c r="AA221" s="191">
        <f t="shared" si="37"/>
        <v>0</v>
      </c>
      <c r="AB221" s="188"/>
    </row>
    <row r="222" spans="1:28" ht="48" outlineLevel="5" thickBot="1">
      <c r="A222" s="5" t="s">
        <v>159</v>
      </c>
      <c r="B222" s="16">
        <v>951</v>
      </c>
      <c r="C222" s="6" t="s">
        <v>11</v>
      </c>
      <c r="D222" s="6" t="s">
        <v>306</v>
      </c>
      <c r="E222" s="6" t="s">
        <v>5</v>
      </c>
      <c r="F222" s="6"/>
      <c r="G222" s="97">
        <f>G223</f>
        <v>50</v>
      </c>
      <c r="H222" s="102">
        <f aca="true" t="shared" si="40" ref="H222:X222">H223</f>
        <v>0</v>
      </c>
      <c r="I222" s="102">
        <f t="shared" si="40"/>
        <v>0</v>
      </c>
      <c r="J222" s="102">
        <f t="shared" si="40"/>
        <v>0</v>
      </c>
      <c r="K222" s="102">
        <f t="shared" si="40"/>
        <v>0</v>
      </c>
      <c r="L222" s="102">
        <f t="shared" si="40"/>
        <v>0</v>
      </c>
      <c r="M222" s="102">
        <f t="shared" si="40"/>
        <v>0</v>
      </c>
      <c r="N222" s="102">
        <f t="shared" si="40"/>
        <v>0</v>
      </c>
      <c r="O222" s="102">
        <f t="shared" si="40"/>
        <v>0</v>
      </c>
      <c r="P222" s="102">
        <f t="shared" si="40"/>
        <v>0</v>
      </c>
      <c r="Q222" s="102">
        <f t="shared" si="40"/>
        <v>0</v>
      </c>
      <c r="R222" s="102">
        <f t="shared" si="40"/>
        <v>0</v>
      </c>
      <c r="S222" s="102">
        <f t="shared" si="40"/>
        <v>0</v>
      </c>
      <c r="T222" s="102">
        <f t="shared" si="40"/>
        <v>0</v>
      </c>
      <c r="U222" s="102">
        <f t="shared" si="40"/>
        <v>0</v>
      </c>
      <c r="V222" s="102">
        <f t="shared" si="40"/>
        <v>0</v>
      </c>
      <c r="W222" s="102">
        <f t="shared" si="40"/>
        <v>0</v>
      </c>
      <c r="X222" s="113">
        <f t="shared" si="40"/>
        <v>2639.87191</v>
      </c>
      <c r="Y222" s="104">
        <f>X222/G216*100</f>
        <v>1319.935955</v>
      </c>
      <c r="Z222" s="97">
        <f>Z223</f>
        <v>0</v>
      </c>
      <c r="AA222" s="191">
        <f t="shared" si="37"/>
        <v>0</v>
      </c>
      <c r="AB222" s="188"/>
    </row>
    <row r="223" spans="1:28" ht="32.25" outlineLevel="5" thickBot="1">
      <c r="A223" s="50" t="s">
        <v>101</v>
      </c>
      <c r="B223" s="54">
        <v>951</v>
      </c>
      <c r="C223" s="55" t="s">
        <v>11</v>
      </c>
      <c r="D223" s="55" t="s">
        <v>306</v>
      </c>
      <c r="E223" s="55" t="s">
        <v>95</v>
      </c>
      <c r="F223" s="55"/>
      <c r="G223" s="93">
        <f>G224</f>
        <v>50</v>
      </c>
      <c r="H223" s="110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109"/>
      <c r="X223" s="111">
        <v>2639.87191</v>
      </c>
      <c r="Y223" s="104">
        <f>X223/G217*100</f>
        <v>1319.935955</v>
      </c>
      <c r="Z223" s="93">
        <f>Z224</f>
        <v>0</v>
      </c>
      <c r="AA223" s="191">
        <f t="shared" si="37"/>
        <v>0</v>
      </c>
      <c r="AB223" s="188"/>
    </row>
    <row r="224" spans="1:28" ht="32.25" outlineLevel="5" thickBot="1">
      <c r="A224" s="50" t="s">
        <v>103</v>
      </c>
      <c r="B224" s="54">
        <v>951</v>
      </c>
      <c r="C224" s="55" t="s">
        <v>11</v>
      </c>
      <c r="D224" s="55" t="s">
        <v>306</v>
      </c>
      <c r="E224" s="55" t="s">
        <v>97</v>
      </c>
      <c r="F224" s="55"/>
      <c r="G224" s="93">
        <v>50</v>
      </c>
      <c r="H224" s="108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12"/>
      <c r="Y224" s="104"/>
      <c r="Z224" s="93">
        <v>0</v>
      </c>
      <c r="AA224" s="191">
        <f t="shared" si="37"/>
        <v>0</v>
      </c>
      <c r="AB224" s="188"/>
    </row>
    <row r="225" spans="1:28" ht="32.25" outlineLevel="5" thickBot="1">
      <c r="A225" s="5" t="s">
        <v>160</v>
      </c>
      <c r="B225" s="16">
        <v>951</v>
      </c>
      <c r="C225" s="6" t="s">
        <v>11</v>
      </c>
      <c r="D225" s="6" t="s">
        <v>399</v>
      </c>
      <c r="E225" s="6" t="s">
        <v>400</v>
      </c>
      <c r="F225" s="6"/>
      <c r="G225" s="97">
        <v>50</v>
      </c>
      <c r="H225" s="108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12"/>
      <c r="Y225" s="104"/>
      <c r="Z225" s="97">
        <v>0</v>
      </c>
      <c r="AA225" s="191">
        <f t="shared" si="37"/>
        <v>0</v>
      </c>
      <c r="AB225" s="188"/>
    </row>
    <row r="226" spans="1:28" ht="32.25" outlineLevel="5" thickBot="1">
      <c r="A226" s="5" t="s">
        <v>214</v>
      </c>
      <c r="B226" s="16">
        <v>951</v>
      </c>
      <c r="C226" s="6" t="s">
        <v>11</v>
      </c>
      <c r="D226" s="6" t="s">
        <v>401</v>
      </c>
      <c r="E226" s="6" t="s">
        <v>400</v>
      </c>
      <c r="F226" s="6"/>
      <c r="G226" s="97">
        <v>0</v>
      </c>
      <c r="H226" s="108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12"/>
      <c r="Y226" s="104"/>
      <c r="Z226" s="97">
        <v>0</v>
      </c>
      <c r="AA226" s="191">
        <v>0</v>
      </c>
      <c r="AB226" s="188"/>
    </row>
    <row r="227" spans="1:28" ht="32.25" outlineLevel="5" thickBot="1">
      <c r="A227" s="56" t="s">
        <v>238</v>
      </c>
      <c r="B227" s="52">
        <v>951</v>
      </c>
      <c r="C227" s="53" t="s">
        <v>11</v>
      </c>
      <c r="D227" s="53" t="s">
        <v>303</v>
      </c>
      <c r="E227" s="53" t="s">
        <v>5</v>
      </c>
      <c r="F227" s="53"/>
      <c r="G227" s="94">
        <f>G228</f>
        <v>0</v>
      </c>
      <c r="H227" s="108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12"/>
      <c r="Y227" s="104"/>
      <c r="Z227" s="94">
        <f>Z228</f>
        <v>0</v>
      </c>
      <c r="AA227" s="191">
        <v>0</v>
      </c>
      <c r="AB227" s="188"/>
    </row>
    <row r="228" spans="1:28" ht="48" outlineLevel="5" thickBot="1">
      <c r="A228" s="5" t="s">
        <v>161</v>
      </c>
      <c r="B228" s="16">
        <v>951</v>
      </c>
      <c r="C228" s="6" t="s">
        <v>11</v>
      </c>
      <c r="D228" s="6" t="s">
        <v>307</v>
      </c>
      <c r="E228" s="6" t="s">
        <v>5</v>
      </c>
      <c r="F228" s="6"/>
      <c r="G228" s="97">
        <f>G229</f>
        <v>0</v>
      </c>
      <c r="H228" s="108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12"/>
      <c r="Y228" s="104"/>
      <c r="Z228" s="97">
        <f>Z229</f>
        <v>0</v>
      </c>
      <c r="AA228" s="191">
        <v>0</v>
      </c>
      <c r="AB228" s="188"/>
    </row>
    <row r="229" spans="1:28" ht="32.25" outlineLevel="5" thickBot="1">
      <c r="A229" s="50" t="s">
        <v>101</v>
      </c>
      <c r="B229" s="54">
        <v>951</v>
      </c>
      <c r="C229" s="55" t="s">
        <v>11</v>
      </c>
      <c r="D229" s="55" t="s">
        <v>307</v>
      </c>
      <c r="E229" s="55" t="s">
        <v>95</v>
      </c>
      <c r="F229" s="55"/>
      <c r="G229" s="93">
        <f>G230</f>
        <v>0</v>
      </c>
      <c r="H229" s="108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12"/>
      <c r="Y229" s="104"/>
      <c r="Z229" s="93">
        <f>Z230</f>
        <v>0</v>
      </c>
      <c r="AA229" s="191">
        <v>0</v>
      </c>
      <c r="AB229" s="188"/>
    </row>
    <row r="230" spans="1:28" ht="32.25" outlineLevel="6" thickBot="1">
      <c r="A230" s="50" t="s">
        <v>103</v>
      </c>
      <c r="B230" s="54">
        <v>951</v>
      </c>
      <c r="C230" s="55" t="s">
        <v>11</v>
      </c>
      <c r="D230" s="55" t="s">
        <v>307</v>
      </c>
      <c r="E230" s="55" t="s">
        <v>97</v>
      </c>
      <c r="F230" s="55"/>
      <c r="G230" s="93">
        <v>0</v>
      </c>
      <c r="H230" s="125" t="e">
        <f>#REF!+H231</f>
        <v>#REF!</v>
      </c>
      <c r="I230" s="125" t="e">
        <f>#REF!+I231</f>
        <v>#REF!</v>
      </c>
      <c r="J230" s="125" t="e">
        <f>#REF!+J231</f>
        <v>#REF!</v>
      </c>
      <c r="K230" s="125" t="e">
        <f>#REF!+K231</f>
        <v>#REF!</v>
      </c>
      <c r="L230" s="125" t="e">
        <f>#REF!+L231</f>
        <v>#REF!</v>
      </c>
      <c r="M230" s="125" t="e">
        <f>#REF!+M231</f>
        <v>#REF!</v>
      </c>
      <c r="N230" s="125" t="e">
        <f>#REF!+N231</f>
        <v>#REF!</v>
      </c>
      <c r="O230" s="125" t="e">
        <f>#REF!+O231</f>
        <v>#REF!</v>
      </c>
      <c r="P230" s="125" t="e">
        <f>#REF!+P231</f>
        <v>#REF!</v>
      </c>
      <c r="Q230" s="125" t="e">
        <f>#REF!+Q231</f>
        <v>#REF!</v>
      </c>
      <c r="R230" s="125" t="e">
        <f>#REF!+R231</f>
        <v>#REF!</v>
      </c>
      <c r="S230" s="125" t="e">
        <f>#REF!+S231</f>
        <v>#REF!</v>
      </c>
      <c r="T230" s="125" t="e">
        <f>#REF!+T231</f>
        <v>#REF!</v>
      </c>
      <c r="U230" s="125" t="e">
        <f>#REF!+U231</f>
        <v>#REF!</v>
      </c>
      <c r="V230" s="125" t="e">
        <f>#REF!+V231</f>
        <v>#REF!</v>
      </c>
      <c r="W230" s="125" t="e">
        <f>#REF!+W231</f>
        <v>#REF!</v>
      </c>
      <c r="X230" s="126" t="e">
        <f>#REF!+X231</f>
        <v>#REF!</v>
      </c>
      <c r="Y230" s="104" t="e">
        <f>X230/G224*100</f>
        <v>#REF!</v>
      </c>
      <c r="Z230" s="93">
        <v>0</v>
      </c>
      <c r="AA230" s="191">
        <v>0</v>
      </c>
      <c r="AB230" s="188"/>
    </row>
    <row r="231" spans="1:28" ht="16.5" outlineLevel="3" thickBot="1">
      <c r="A231" s="66" t="s">
        <v>56</v>
      </c>
      <c r="B231" s="13">
        <v>951</v>
      </c>
      <c r="C231" s="27" t="s">
        <v>48</v>
      </c>
      <c r="D231" s="27" t="s">
        <v>271</v>
      </c>
      <c r="E231" s="27" t="s">
        <v>5</v>
      </c>
      <c r="F231" s="27"/>
      <c r="G231" s="99">
        <f>G248+G232+G238</f>
        <v>11114.48185</v>
      </c>
      <c r="H231" s="102">
        <f aca="true" t="shared" si="41" ref="H231:X231">H233+H267</f>
        <v>0</v>
      </c>
      <c r="I231" s="102">
        <f t="shared" si="41"/>
        <v>0</v>
      </c>
      <c r="J231" s="102">
        <f t="shared" si="41"/>
        <v>0</v>
      </c>
      <c r="K231" s="102">
        <f t="shared" si="41"/>
        <v>0</v>
      </c>
      <c r="L231" s="102">
        <f t="shared" si="41"/>
        <v>0</v>
      </c>
      <c r="M231" s="102">
        <f t="shared" si="41"/>
        <v>0</v>
      </c>
      <c r="N231" s="102">
        <f t="shared" si="41"/>
        <v>0</v>
      </c>
      <c r="O231" s="102">
        <f t="shared" si="41"/>
        <v>0</v>
      </c>
      <c r="P231" s="102">
        <f t="shared" si="41"/>
        <v>0</v>
      </c>
      <c r="Q231" s="102">
        <f t="shared" si="41"/>
        <v>0</v>
      </c>
      <c r="R231" s="102">
        <f t="shared" si="41"/>
        <v>0</v>
      </c>
      <c r="S231" s="102">
        <f t="shared" si="41"/>
        <v>0</v>
      </c>
      <c r="T231" s="102">
        <f t="shared" si="41"/>
        <v>0</v>
      </c>
      <c r="U231" s="102">
        <f t="shared" si="41"/>
        <v>0</v>
      </c>
      <c r="V231" s="102">
        <f t="shared" si="41"/>
        <v>0</v>
      </c>
      <c r="W231" s="102">
        <f t="shared" si="41"/>
        <v>0</v>
      </c>
      <c r="X231" s="113">
        <f t="shared" si="41"/>
        <v>5468.4002</v>
      </c>
      <c r="Y231" s="104">
        <f>X231/G225*100</f>
        <v>10936.8004</v>
      </c>
      <c r="Z231" s="99">
        <f>Z248+Z232+Z238</f>
        <v>2569.299</v>
      </c>
      <c r="AA231" s="191">
        <f t="shared" si="37"/>
        <v>23.11667817425065</v>
      </c>
      <c r="AB231" s="188"/>
    </row>
    <row r="232" spans="1:28" ht="16.5" outlineLevel="3" thickBot="1">
      <c r="A232" s="49" t="s">
        <v>224</v>
      </c>
      <c r="B232" s="14">
        <v>951</v>
      </c>
      <c r="C232" s="9" t="s">
        <v>226</v>
      </c>
      <c r="D232" s="9" t="s">
        <v>271</v>
      </c>
      <c r="E232" s="9" t="s">
        <v>5</v>
      </c>
      <c r="F232" s="9"/>
      <c r="G232" s="92">
        <f>G233</f>
        <v>3559.80185</v>
      </c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13"/>
      <c r="Y232" s="104"/>
      <c r="Z232" s="92">
        <f>Z233</f>
        <v>1832.133</v>
      </c>
      <c r="AA232" s="191">
        <f t="shared" si="37"/>
        <v>51.46727478665702</v>
      </c>
      <c r="AB232" s="188"/>
    </row>
    <row r="233" spans="1:28" ht="35.25" customHeight="1" outlineLevel="3" thickBot="1">
      <c r="A233" s="69" t="s">
        <v>137</v>
      </c>
      <c r="B233" s="14">
        <v>951</v>
      </c>
      <c r="C233" s="9" t="s">
        <v>226</v>
      </c>
      <c r="D233" s="9" t="s">
        <v>272</v>
      </c>
      <c r="E233" s="9" t="s">
        <v>5</v>
      </c>
      <c r="F233" s="9"/>
      <c r="G233" s="92">
        <f>G234</f>
        <v>3559.80185</v>
      </c>
      <c r="H233" s="105">
        <f aca="true" t="shared" si="42" ref="H233:X233">H234</f>
        <v>0</v>
      </c>
      <c r="I233" s="105">
        <f t="shared" si="42"/>
        <v>0</v>
      </c>
      <c r="J233" s="105">
        <f t="shared" si="42"/>
        <v>0</v>
      </c>
      <c r="K233" s="105">
        <f t="shared" si="42"/>
        <v>0</v>
      </c>
      <c r="L233" s="105">
        <f t="shared" si="42"/>
        <v>0</v>
      </c>
      <c r="M233" s="105">
        <f t="shared" si="42"/>
        <v>0</v>
      </c>
      <c r="N233" s="105">
        <f t="shared" si="42"/>
        <v>0</v>
      </c>
      <c r="O233" s="105">
        <f t="shared" si="42"/>
        <v>0</v>
      </c>
      <c r="P233" s="105">
        <f t="shared" si="42"/>
        <v>0</v>
      </c>
      <c r="Q233" s="105">
        <f t="shared" si="42"/>
        <v>0</v>
      </c>
      <c r="R233" s="105">
        <f t="shared" si="42"/>
        <v>0</v>
      </c>
      <c r="S233" s="105">
        <f t="shared" si="42"/>
        <v>0</v>
      </c>
      <c r="T233" s="105">
        <f t="shared" si="42"/>
        <v>0</v>
      </c>
      <c r="U233" s="105">
        <f t="shared" si="42"/>
        <v>0</v>
      </c>
      <c r="V233" s="105">
        <f t="shared" si="42"/>
        <v>0</v>
      </c>
      <c r="W233" s="105">
        <f t="shared" si="42"/>
        <v>0</v>
      </c>
      <c r="X233" s="114">
        <f t="shared" si="42"/>
        <v>468.4002</v>
      </c>
      <c r="Y233" s="104" t="e">
        <f>X233/G227*100</f>
        <v>#DIV/0!</v>
      </c>
      <c r="Z233" s="92">
        <f>Z234</f>
        <v>1832.133</v>
      </c>
      <c r="AA233" s="191">
        <f t="shared" si="37"/>
        <v>51.46727478665702</v>
      </c>
      <c r="AB233" s="188"/>
    </row>
    <row r="234" spans="1:28" ht="32.25" outlineLevel="5" thickBot="1">
      <c r="A234" s="69" t="s">
        <v>138</v>
      </c>
      <c r="B234" s="14">
        <v>951</v>
      </c>
      <c r="C234" s="9" t="s">
        <v>226</v>
      </c>
      <c r="D234" s="9" t="s">
        <v>273</v>
      </c>
      <c r="E234" s="9" t="s">
        <v>5</v>
      </c>
      <c r="F234" s="9"/>
      <c r="G234" s="92">
        <f>G235</f>
        <v>3559.80185</v>
      </c>
      <c r="H234" s="110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109"/>
      <c r="X234" s="111">
        <v>468.4002</v>
      </c>
      <c r="Y234" s="104" t="e">
        <f>X234/G228*100</f>
        <v>#DIV/0!</v>
      </c>
      <c r="Z234" s="92">
        <f>Z235</f>
        <v>1832.133</v>
      </c>
      <c r="AA234" s="191">
        <f t="shared" si="37"/>
        <v>51.46727478665702</v>
      </c>
      <c r="AB234" s="188"/>
    </row>
    <row r="235" spans="1:28" ht="16.5" outlineLevel="5" thickBot="1">
      <c r="A235" s="98" t="s">
        <v>225</v>
      </c>
      <c r="B235" s="52">
        <v>951</v>
      </c>
      <c r="C235" s="53" t="s">
        <v>226</v>
      </c>
      <c r="D235" s="53" t="s">
        <v>308</v>
      </c>
      <c r="E235" s="53" t="s">
        <v>5</v>
      </c>
      <c r="F235" s="53"/>
      <c r="G235" s="94">
        <f>G236</f>
        <v>3559.80185</v>
      </c>
      <c r="H235" s="108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12"/>
      <c r="Y235" s="104"/>
      <c r="Z235" s="94">
        <f>Z236</f>
        <v>1832.133</v>
      </c>
      <c r="AA235" s="191">
        <f t="shared" si="37"/>
        <v>51.46727478665702</v>
      </c>
      <c r="AB235" s="188"/>
    </row>
    <row r="236" spans="1:28" ht="32.25" outlineLevel="5" thickBot="1">
      <c r="A236" s="5" t="s">
        <v>101</v>
      </c>
      <c r="B236" s="16">
        <v>951</v>
      </c>
      <c r="C236" s="6" t="s">
        <v>226</v>
      </c>
      <c r="D236" s="6" t="s">
        <v>308</v>
      </c>
      <c r="E236" s="6" t="s">
        <v>95</v>
      </c>
      <c r="F236" s="6"/>
      <c r="G236" s="97">
        <f>G237</f>
        <v>3559.80185</v>
      </c>
      <c r="H236" s="108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12"/>
      <c r="Y236" s="104"/>
      <c r="Z236" s="97">
        <f>Z237</f>
        <v>1832.133</v>
      </c>
      <c r="AA236" s="191">
        <f t="shared" si="37"/>
        <v>51.46727478665702</v>
      </c>
      <c r="AB236" s="188"/>
    </row>
    <row r="237" spans="1:28" ht="32.25" outlineLevel="5" thickBot="1">
      <c r="A237" s="50" t="s">
        <v>103</v>
      </c>
      <c r="B237" s="54">
        <v>951</v>
      </c>
      <c r="C237" s="55" t="s">
        <v>226</v>
      </c>
      <c r="D237" s="55" t="s">
        <v>308</v>
      </c>
      <c r="E237" s="55" t="s">
        <v>97</v>
      </c>
      <c r="F237" s="55"/>
      <c r="G237" s="93">
        <v>3559.80185</v>
      </c>
      <c r="H237" s="108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12"/>
      <c r="Y237" s="104"/>
      <c r="Z237" s="135">
        <v>1832.133</v>
      </c>
      <c r="AA237" s="191">
        <f t="shared" si="37"/>
        <v>51.46727478665702</v>
      </c>
      <c r="AB237" s="188"/>
    </row>
    <row r="238" spans="1:28" ht="16.5" outlineLevel="5" thickBot="1">
      <c r="A238" s="49" t="s">
        <v>256</v>
      </c>
      <c r="B238" s="14">
        <v>951</v>
      </c>
      <c r="C238" s="9" t="s">
        <v>258</v>
      </c>
      <c r="D238" s="9" t="s">
        <v>271</v>
      </c>
      <c r="E238" s="9" t="s">
        <v>5</v>
      </c>
      <c r="F238" s="55"/>
      <c r="G238" s="92">
        <f>G239</f>
        <v>7521.95</v>
      </c>
      <c r="H238" s="108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12"/>
      <c r="Y238" s="104"/>
      <c r="Z238" s="92">
        <f>Z239</f>
        <v>737.1659999999999</v>
      </c>
      <c r="AA238" s="191">
        <f t="shared" si="37"/>
        <v>9.800198086932244</v>
      </c>
      <c r="AB238" s="188"/>
    </row>
    <row r="239" spans="1:28" ht="16.5" outlineLevel="5" thickBot="1">
      <c r="A239" s="49" t="s">
        <v>162</v>
      </c>
      <c r="B239" s="14">
        <v>951</v>
      </c>
      <c r="C239" s="9" t="s">
        <v>258</v>
      </c>
      <c r="D239" s="9" t="s">
        <v>271</v>
      </c>
      <c r="E239" s="9" t="s">
        <v>5</v>
      </c>
      <c r="F239" s="55"/>
      <c r="G239" s="92">
        <f>G240</f>
        <v>7521.95</v>
      </c>
      <c r="H239" s="108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12"/>
      <c r="Y239" s="104"/>
      <c r="Z239" s="92">
        <f>Z240</f>
        <v>737.1659999999999</v>
      </c>
      <c r="AA239" s="191">
        <f t="shared" si="37"/>
        <v>9.800198086932244</v>
      </c>
      <c r="AB239" s="188"/>
    </row>
    <row r="240" spans="1:28" ht="32.25" outlineLevel="5" thickBot="1">
      <c r="A240" s="56" t="s">
        <v>240</v>
      </c>
      <c r="B240" s="52">
        <v>951</v>
      </c>
      <c r="C240" s="53" t="s">
        <v>258</v>
      </c>
      <c r="D240" s="53" t="s">
        <v>309</v>
      </c>
      <c r="E240" s="53" t="s">
        <v>5</v>
      </c>
      <c r="F240" s="53"/>
      <c r="G240" s="94">
        <f>G245+G241</f>
        <v>7521.95</v>
      </c>
      <c r="H240" s="108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12"/>
      <c r="Y240" s="104"/>
      <c r="Z240" s="94">
        <f>Z245+Z241</f>
        <v>737.1659999999999</v>
      </c>
      <c r="AA240" s="191">
        <f t="shared" si="37"/>
        <v>9.800198086932244</v>
      </c>
      <c r="AB240" s="188"/>
    </row>
    <row r="241" spans="1:28" ht="48" outlineLevel="5" thickBot="1">
      <c r="A241" s="5" t="s">
        <v>222</v>
      </c>
      <c r="B241" s="16">
        <v>951</v>
      </c>
      <c r="C241" s="6" t="s">
        <v>258</v>
      </c>
      <c r="D241" s="6" t="s">
        <v>310</v>
      </c>
      <c r="E241" s="6" t="s">
        <v>5</v>
      </c>
      <c r="F241" s="6"/>
      <c r="G241" s="97">
        <f>G242</f>
        <v>6871.95</v>
      </c>
      <c r="H241" s="108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12"/>
      <c r="Y241" s="104"/>
      <c r="Z241" s="97">
        <f>Z242</f>
        <v>725.06</v>
      </c>
      <c r="AA241" s="191">
        <f t="shared" si="37"/>
        <v>10.551008083586172</v>
      </c>
      <c r="AB241" s="188"/>
    </row>
    <row r="242" spans="1:28" ht="32.25" outlineLevel="5" thickBot="1">
      <c r="A242" s="157" t="s">
        <v>101</v>
      </c>
      <c r="B242" s="158">
        <v>951</v>
      </c>
      <c r="C242" s="159" t="s">
        <v>258</v>
      </c>
      <c r="D242" s="159" t="s">
        <v>310</v>
      </c>
      <c r="E242" s="159" t="s">
        <v>95</v>
      </c>
      <c r="F242" s="159"/>
      <c r="G242" s="160">
        <f>G244+G243</f>
        <v>6871.95</v>
      </c>
      <c r="H242" s="161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3"/>
      <c r="Y242" s="164"/>
      <c r="Z242" s="160">
        <f>Z244+Z243</f>
        <v>725.06</v>
      </c>
      <c r="AA242" s="191">
        <f t="shared" si="37"/>
        <v>10.551008083586172</v>
      </c>
      <c r="AB242" s="188"/>
    </row>
    <row r="243" spans="1:28" ht="32.25" outlineLevel="5" thickBot="1">
      <c r="A243" s="50" t="s">
        <v>387</v>
      </c>
      <c r="B243" s="54">
        <v>951</v>
      </c>
      <c r="C243" s="55" t="s">
        <v>258</v>
      </c>
      <c r="D243" s="55" t="s">
        <v>310</v>
      </c>
      <c r="E243" s="55" t="s">
        <v>386</v>
      </c>
      <c r="F243" s="55"/>
      <c r="G243" s="93">
        <v>204</v>
      </c>
      <c r="H243" s="108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12"/>
      <c r="Y243" s="104"/>
      <c r="Z243" s="93">
        <v>0</v>
      </c>
      <c r="AA243" s="191">
        <f t="shared" si="37"/>
        <v>0</v>
      </c>
      <c r="AB243" s="188"/>
    </row>
    <row r="244" spans="1:28" ht="32.25" outlineLevel="5" thickBot="1">
      <c r="A244" s="50" t="s">
        <v>103</v>
      </c>
      <c r="B244" s="54">
        <v>951</v>
      </c>
      <c r="C244" s="55" t="s">
        <v>258</v>
      </c>
      <c r="D244" s="55" t="s">
        <v>310</v>
      </c>
      <c r="E244" s="55" t="s">
        <v>97</v>
      </c>
      <c r="F244" s="55"/>
      <c r="G244" s="93">
        <v>6667.95</v>
      </c>
      <c r="H244" s="108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12"/>
      <c r="Y244" s="104"/>
      <c r="Z244" s="135">
        <v>725.06</v>
      </c>
      <c r="AA244" s="191">
        <f t="shared" si="37"/>
        <v>10.873806792192504</v>
      </c>
      <c r="AB244" s="188"/>
    </row>
    <row r="245" spans="1:28" ht="48" outlineLevel="5" thickBot="1">
      <c r="A245" s="5" t="s">
        <v>257</v>
      </c>
      <c r="B245" s="16">
        <v>951</v>
      </c>
      <c r="C245" s="6" t="s">
        <v>258</v>
      </c>
      <c r="D245" s="6" t="s">
        <v>311</v>
      </c>
      <c r="E245" s="6" t="s">
        <v>5</v>
      </c>
      <c r="F245" s="6"/>
      <c r="G245" s="97">
        <f>G246</f>
        <v>650</v>
      </c>
      <c r="H245" s="108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12"/>
      <c r="Y245" s="104"/>
      <c r="Z245" s="97">
        <f>Z246</f>
        <v>12.106</v>
      </c>
      <c r="AA245" s="191">
        <f t="shared" si="37"/>
        <v>1.8624615384615386</v>
      </c>
      <c r="AB245" s="188"/>
    </row>
    <row r="246" spans="1:28" ht="32.25" outlineLevel="5" thickBot="1">
      <c r="A246" s="165" t="s">
        <v>101</v>
      </c>
      <c r="B246" s="166">
        <v>951</v>
      </c>
      <c r="C246" s="167" t="s">
        <v>258</v>
      </c>
      <c r="D246" s="167" t="s">
        <v>311</v>
      </c>
      <c r="E246" s="167" t="s">
        <v>95</v>
      </c>
      <c r="F246" s="167"/>
      <c r="G246" s="168">
        <f>G247</f>
        <v>650</v>
      </c>
      <c r="H246" s="169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1"/>
      <c r="Y246" s="172"/>
      <c r="Z246" s="168">
        <f>Z247</f>
        <v>12.106</v>
      </c>
      <c r="AA246" s="191">
        <f t="shared" si="37"/>
        <v>1.8624615384615386</v>
      </c>
      <c r="AB246" s="188"/>
    </row>
    <row r="247" spans="1:28" ht="32.25" outlineLevel="5" thickBot="1">
      <c r="A247" s="50" t="s">
        <v>103</v>
      </c>
      <c r="B247" s="54">
        <v>951</v>
      </c>
      <c r="C247" s="55" t="s">
        <v>258</v>
      </c>
      <c r="D247" s="55" t="s">
        <v>311</v>
      </c>
      <c r="E247" s="55" t="s">
        <v>97</v>
      </c>
      <c r="F247" s="55"/>
      <c r="G247" s="93">
        <v>650</v>
      </c>
      <c r="H247" s="108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12"/>
      <c r="Y247" s="104"/>
      <c r="Z247" s="135">
        <v>12.106</v>
      </c>
      <c r="AA247" s="191">
        <f t="shared" si="37"/>
        <v>1.8624615384615386</v>
      </c>
      <c r="AB247" s="188"/>
    </row>
    <row r="248" spans="1:28" ht="32.25" outlineLevel="5" thickBot="1">
      <c r="A248" s="8" t="s">
        <v>33</v>
      </c>
      <c r="B248" s="14">
        <v>951</v>
      </c>
      <c r="C248" s="9" t="s">
        <v>12</v>
      </c>
      <c r="D248" s="9" t="s">
        <v>271</v>
      </c>
      <c r="E248" s="9" t="s">
        <v>5</v>
      </c>
      <c r="F248" s="9"/>
      <c r="G248" s="92">
        <f>G260+G249</f>
        <v>32.73</v>
      </c>
      <c r="H248" s="108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12"/>
      <c r="Y248" s="104"/>
      <c r="Z248" s="92">
        <f>Z260+Z249</f>
        <v>0</v>
      </c>
      <c r="AA248" s="191">
        <f t="shared" si="37"/>
        <v>0</v>
      </c>
      <c r="AB248" s="188"/>
    </row>
    <row r="249" spans="1:28" ht="32.25" outlineLevel="5" thickBot="1">
      <c r="A249" s="69" t="s">
        <v>137</v>
      </c>
      <c r="B249" s="14">
        <v>951</v>
      </c>
      <c r="C249" s="9" t="s">
        <v>12</v>
      </c>
      <c r="D249" s="9" t="s">
        <v>272</v>
      </c>
      <c r="E249" s="9" t="s">
        <v>5</v>
      </c>
      <c r="F249" s="9"/>
      <c r="G249" s="92">
        <f>G250</f>
        <v>32.73</v>
      </c>
      <c r="H249" s="108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12"/>
      <c r="Y249" s="104"/>
      <c r="Z249" s="92">
        <f>Z250</f>
        <v>0</v>
      </c>
      <c r="AA249" s="191">
        <f t="shared" si="37"/>
        <v>0</v>
      </c>
      <c r="AB249" s="188"/>
    </row>
    <row r="250" spans="1:28" ht="32.25" outlineLevel="5" thickBot="1">
      <c r="A250" s="69" t="s">
        <v>138</v>
      </c>
      <c r="B250" s="14">
        <v>951</v>
      </c>
      <c r="C250" s="9" t="s">
        <v>12</v>
      </c>
      <c r="D250" s="9" t="s">
        <v>273</v>
      </c>
      <c r="E250" s="9" t="s">
        <v>5</v>
      </c>
      <c r="F250" s="9"/>
      <c r="G250" s="92">
        <f>G251+G257</f>
        <v>32.73</v>
      </c>
      <c r="H250" s="108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12"/>
      <c r="Y250" s="104"/>
      <c r="Z250" s="92">
        <f>Z251+Z257</f>
        <v>0</v>
      </c>
      <c r="AA250" s="191">
        <f t="shared" si="37"/>
        <v>0</v>
      </c>
      <c r="AB250" s="188"/>
    </row>
    <row r="251" spans="1:28" ht="48" outlineLevel="5" thickBot="1">
      <c r="A251" s="71" t="s">
        <v>203</v>
      </c>
      <c r="B251" s="52">
        <v>951</v>
      </c>
      <c r="C251" s="53" t="s">
        <v>12</v>
      </c>
      <c r="D251" s="53" t="s">
        <v>312</v>
      </c>
      <c r="E251" s="53" t="s">
        <v>5</v>
      </c>
      <c r="F251" s="53"/>
      <c r="G251" s="94">
        <f>G252+G255</f>
        <v>0.73</v>
      </c>
      <c r="H251" s="108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12"/>
      <c r="Y251" s="104"/>
      <c r="Z251" s="94">
        <f>Z252+Z255</f>
        <v>0</v>
      </c>
      <c r="AA251" s="191">
        <f t="shared" si="37"/>
        <v>0</v>
      </c>
      <c r="AB251" s="188"/>
    </row>
    <row r="252" spans="1:28" ht="32.25" outlineLevel="5" thickBot="1">
      <c r="A252" s="5" t="s">
        <v>94</v>
      </c>
      <c r="B252" s="16">
        <v>951</v>
      </c>
      <c r="C252" s="6" t="s">
        <v>12</v>
      </c>
      <c r="D252" s="6" t="s">
        <v>312</v>
      </c>
      <c r="E252" s="6" t="s">
        <v>91</v>
      </c>
      <c r="F252" s="6"/>
      <c r="G252" s="97">
        <f>G253+G254</f>
        <v>0.61</v>
      </c>
      <c r="H252" s="108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12"/>
      <c r="Y252" s="104"/>
      <c r="Z252" s="97">
        <f>Z253+Z254</f>
        <v>0</v>
      </c>
      <c r="AA252" s="191">
        <f t="shared" si="37"/>
        <v>0</v>
      </c>
      <c r="AB252" s="188"/>
    </row>
    <row r="253" spans="1:28" ht="32.25" outlineLevel="5" thickBot="1">
      <c r="A253" s="50" t="s">
        <v>268</v>
      </c>
      <c r="B253" s="54">
        <v>951</v>
      </c>
      <c r="C253" s="55" t="s">
        <v>12</v>
      </c>
      <c r="D253" s="55" t="s">
        <v>312</v>
      </c>
      <c r="E253" s="55" t="s">
        <v>92</v>
      </c>
      <c r="F253" s="55"/>
      <c r="G253" s="93">
        <v>0.47</v>
      </c>
      <c r="H253" s="108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12"/>
      <c r="Y253" s="104"/>
      <c r="Z253" s="93">
        <v>0</v>
      </c>
      <c r="AA253" s="191">
        <f t="shared" si="37"/>
        <v>0</v>
      </c>
      <c r="AB253" s="188"/>
    </row>
    <row r="254" spans="1:28" ht="48" outlineLevel="5" thickBot="1">
      <c r="A254" s="50" t="s">
        <v>263</v>
      </c>
      <c r="B254" s="54">
        <v>951</v>
      </c>
      <c r="C254" s="55" t="s">
        <v>12</v>
      </c>
      <c r="D254" s="55" t="s">
        <v>312</v>
      </c>
      <c r="E254" s="55" t="s">
        <v>264</v>
      </c>
      <c r="F254" s="55"/>
      <c r="G254" s="93">
        <v>0.14</v>
      </c>
      <c r="H254" s="108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12"/>
      <c r="Y254" s="104"/>
      <c r="Z254" s="93">
        <v>0</v>
      </c>
      <c r="AA254" s="191">
        <f t="shared" si="37"/>
        <v>0</v>
      </c>
      <c r="AB254" s="188"/>
    </row>
    <row r="255" spans="1:28" ht="32.25" outlineLevel="5" thickBot="1">
      <c r="A255" s="5" t="s">
        <v>101</v>
      </c>
      <c r="B255" s="16">
        <v>951</v>
      </c>
      <c r="C255" s="6" t="s">
        <v>12</v>
      </c>
      <c r="D255" s="6" t="s">
        <v>312</v>
      </c>
      <c r="E255" s="6" t="s">
        <v>95</v>
      </c>
      <c r="F255" s="6"/>
      <c r="G255" s="97">
        <f>G256</f>
        <v>0.12</v>
      </c>
      <c r="H255" s="108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12"/>
      <c r="Y255" s="104"/>
      <c r="Z255" s="97">
        <f>Z256</f>
        <v>0</v>
      </c>
      <c r="AA255" s="191">
        <f t="shared" si="37"/>
        <v>0</v>
      </c>
      <c r="AB255" s="188"/>
    </row>
    <row r="256" spans="1:28" ht="32.25" outlineLevel="5" thickBot="1">
      <c r="A256" s="50" t="s">
        <v>103</v>
      </c>
      <c r="B256" s="54">
        <v>951</v>
      </c>
      <c r="C256" s="55" t="s">
        <v>12</v>
      </c>
      <c r="D256" s="55" t="s">
        <v>312</v>
      </c>
      <c r="E256" s="55" t="s">
        <v>97</v>
      </c>
      <c r="F256" s="55"/>
      <c r="G256" s="93">
        <v>0.12</v>
      </c>
      <c r="H256" s="108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12"/>
      <c r="Y256" s="104"/>
      <c r="Z256" s="93">
        <v>0</v>
      </c>
      <c r="AA256" s="191">
        <f t="shared" si="37"/>
        <v>0</v>
      </c>
      <c r="AB256" s="188"/>
    </row>
    <row r="257" spans="1:28" ht="32.25" outlineLevel="5" thickBot="1">
      <c r="A257" s="56" t="s">
        <v>227</v>
      </c>
      <c r="B257" s="52">
        <v>951</v>
      </c>
      <c r="C257" s="53" t="s">
        <v>12</v>
      </c>
      <c r="D257" s="53" t="s">
        <v>313</v>
      </c>
      <c r="E257" s="53" t="s">
        <v>5</v>
      </c>
      <c r="F257" s="53"/>
      <c r="G257" s="94">
        <f>G258</f>
        <v>32</v>
      </c>
      <c r="H257" s="108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12"/>
      <c r="Y257" s="104"/>
      <c r="Z257" s="94">
        <f>Z258</f>
        <v>0</v>
      </c>
      <c r="AA257" s="191">
        <f t="shared" si="37"/>
        <v>0</v>
      </c>
      <c r="AB257" s="188"/>
    </row>
    <row r="258" spans="1:28" ht="32.25" outlineLevel="5" thickBot="1">
      <c r="A258" s="5" t="s">
        <v>101</v>
      </c>
      <c r="B258" s="16">
        <v>951</v>
      </c>
      <c r="C258" s="6" t="s">
        <v>12</v>
      </c>
      <c r="D258" s="6" t="s">
        <v>313</v>
      </c>
      <c r="E258" s="6" t="s">
        <v>95</v>
      </c>
      <c r="F258" s="6"/>
      <c r="G258" s="97">
        <f>G259</f>
        <v>32</v>
      </c>
      <c r="H258" s="108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12"/>
      <c r="Y258" s="104"/>
      <c r="Z258" s="97">
        <f>Z259</f>
        <v>0</v>
      </c>
      <c r="AA258" s="191">
        <f t="shared" si="37"/>
        <v>0</v>
      </c>
      <c r="AB258" s="188"/>
    </row>
    <row r="259" spans="1:28" ht="32.25" outlineLevel="5" thickBot="1">
      <c r="A259" s="50" t="s">
        <v>103</v>
      </c>
      <c r="B259" s="54">
        <v>951</v>
      </c>
      <c r="C259" s="55" t="s">
        <v>12</v>
      </c>
      <c r="D259" s="55" t="s">
        <v>313</v>
      </c>
      <c r="E259" s="55" t="s">
        <v>97</v>
      </c>
      <c r="F259" s="55"/>
      <c r="G259" s="93">
        <v>32</v>
      </c>
      <c r="H259" s="108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12"/>
      <c r="Y259" s="104"/>
      <c r="Z259" s="93">
        <v>0</v>
      </c>
      <c r="AA259" s="191">
        <f t="shared" si="37"/>
        <v>0</v>
      </c>
      <c r="AB259" s="188"/>
    </row>
    <row r="260" spans="1:28" ht="16.5" outlineLevel="5" thickBot="1">
      <c r="A260" s="49" t="s">
        <v>162</v>
      </c>
      <c r="B260" s="14">
        <v>951</v>
      </c>
      <c r="C260" s="9" t="s">
        <v>12</v>
      </c>
      <c r="D260" s="9" t="s">
        <v>271</v>
      </c>
      <c r="E260" s="9" t="s">
        <v>5</v>
      </c>
      <c r="F260" s="9"/>
      <c r="G260" s="92">
        <f>G261</f>
        <v>0</v>
      </c>
      <c r="H260" s="108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12"/>
      <c r="Y260" s="104"/>
      <c r="Z260" s="92">
        <f>Z261</f>
        <v>0</v>
      </c>
      <c r="AA260" s="191">
        <v>0</v>
      </c>
      <c r="AB260" s="188"/>
    </row>
    <row r="261" spans="1:28" ht="32.25" outlineLevel="5" thickBot="1">
      <c r="A261" s="8" t="s">
        <v>240</v>
      </c>
      <c r="B261" s="14">
        <v>951</v>
      </c>
      <c r="C261" s="9" t="s">
        <v>12</v>
      </c>
      <c r="D261" s="9" t="s">
        <v>309</v>
      </c>
      <c r="E261" s="9" t="s">
        <v>5</v>
      </c>
      <c r="F261" s="9"/>
      <c r="G261" s="92">
        <f>G262</f>
        <v>0</v>
      </c>
      <c r="H261" s="108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12"/>
      <c r="Y261" s="104"/>
      <c r="Z261" s="92">
        <f>Z262</f>
        <v>0</v>
      </c>
      <c r="AA261" s="191">
        <v>0</v>
      </c>
      <c r="AB261" s="188"/>
    </row>
    <row r="262" spans="1:28" ht="48" outlineLevel="5" thickBot="1">
      <c r="A262" s="56" t="s">
        <v>222</v>
      </c>
      <c r="B262" s="52">
        <v>951</v>
      </c>
      <c r="C262" s="53" t="s">
        <v>12</v>
      </c>
      <c r="D262" s="53" t="s">
        <v>310</v>
      </c>
      <c r="E262" s="53" t="s">
        <v>5</v>
      </c>
      <c r="F262" s="53"/>
      <c r="G262" s="94">
        <f>G263</f>
        <v>0</v>
      </c>
      <c r="H262" s="108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12"/>
      <c r="Y262" s="104"/>
      <c r="Z262" s="94">
        <f>Z263</f>
        <v>0</v>
      </c>
      <c r="AA262" s="191">
        <v>0</v>
      </c>
      <c r="AB262" s="188"/>
    </row>
    <row r="263" spans="1:28" ht="32.25" outlineLevel="5" thickBot="1">
      <c r="A263" s="5" t="s">
        <v>101</v>
      </c>
      <c r="B263" s="16">
        <v>951</v>
      </c>
      <c r="C263" s="6" t="s">
        <v>12</v>
      </c>
      <c r="D263" s="6" t="s">
        <v>310</v>
      </c>
      <c r="E263" s="6" t="s">
        <v>95</v>
      </c>
      <c r="F263" s="6"/>
      <c r="G263" s="97">
        <f>G264</f>
        <v>0</v>
      </c>
      <c r="H263" s="108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12"/>
      <c r="Y263" s="104"/>
      <c r="Z263" s="97">
        <f>Z264</f>
        <v>0</v>
      </c>
      <c r="AA263" s="191">
        <v>0</v>
      </c>
      <c r="AB263" s="188"/>
    </row>
    <row r="264" spans="1:28" ht="32.25" outlineLevel="5" thickBot="1">
      <c r="A264" s="50" t="s">
        <v>103</v>
      </c>
      <c r="B264" s="54">
        <v>951</v>
      </c>
      <c r="C264" s="55" t="s">
        <v>12</v>
      </c>
      <c r="D264" s="55" t="s">
        <v>310</v>
      </c>
      <c r="E264" s="55" t="s">
        <v>97</v>
      </c>
      <c r="F264" s="55"/>
      <c r="G264" s="93">
        <v>0</v>
      </c>
      <c r="H264" s="108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12"/>
      <c r="Y264" s="104"/>
      <c r="Z264" s="93">
        <v>0</v>
      </c>
      <c r="AA264" s="191">
        <v>0</v>
      </c>
      <c r="AB264" s="188"/>
    </row>
    <row r="265" spans="1:28" ht="19.5" outlineLevel="5" thickBot="1">
      <c r="A265" s="66" t="s">
        <v>47</v>
      </c>
      <c r="B265" s="13">
        <v>951</v>
      </c>
      <c r="C265" s="11" t="s">
        <v>46</v>
      </c>
      <c r="D265" s="11" t="s">
        <v>271</v>
      </c>
      <c r="E265" s="11" t="s">
        <v>5</v>
      </c>
      <c r="F265" s="11"/>
      <c r="G265" s="91">
        <f>G266+G272+G277</f>
        <v>11898</v>
      </c>
      <c r="H265" s="108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12"/>
      <c r="Y265" s="104"/>
      <c r="Z265" s="91">
        <f>Z266+Z272+Z277</f>
        <v>8208.529</v>
      </c>
      <c r="AA265" s="191">
        <f t="shared" si="37"/>
        <v>68.99083039166247</v>
      </c>
      <c r="AB265" s="188"/>
    </row>
    <row r="266" spans="1:28" ht="16.5" outlineLevel="5" thickBot="1">
      <c r="A266" s="78" t="s">
        <v>39</v>
      </c>
      <c r="B266" s="13">
        <v>951</v>
      </c>
      <c r="C266" s="27" t="s">
        <v>19</v>
      </c>
      <c r="D266" s="27" t="s">
        <v>271</v>
      </c>
      <c r="E266" s="27" t="s">
        <v>5</v>
      </c>
      <c r="F266" s="27"/>
      <c r="G266" s="99">
        <f>G267</f>
        <v>10500</v>
      </c>
      <c r="H266" s="108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12"/>
      <c r="Y266" s="104"/>
      <c r="Z266" s="99">
        <f>Z267</f>
        <v>7366.526</v>
      </c>
      <c r="AA266" s="191">
        <f t="shared" si="37"/>
        <v>70.15739047619047</v>
      </c>
      <c r="AB266" s="188"/>
    </row>
    <row r="267" spans="1:28" ht="32.25" outlineLevel="4" thickBot="1">
      <c r="A267" s="49" t="s">
        <v>211</v>
      </c>
      <c r="B267" s="14">
        <v>951</v>
      </c>
      <c r="C267" s="9" t="s">
        <v>19</v>
      </c>
      <c r="D267" s="9" t="s">
        <v>314</v>
      </c>
      <c r="E267" s="9" t="s">
        <v>5</v>
      </c>
      <c r="F267" s="9"/>
      <c r="G267" s="92">
        <f>G268</f>
        <v>10500</v>
      </c>
      <c r="H267" s="105">
        <f aca="true" t="shared" si="43" ref="H267:X267">H268+H270</f>
        <v>0</v>
      </c>
      <c r="I267" s="105">
        <f t="shared" si="43"/>
        <v>0</v>
      </c>
      <c r="J267" s="105">
        <f t="shared" si="43"/>
        <v>0</v>
      </c>
      <c r="K267" s="105">
        <f t="shared" si="43"/>
        <v>0</v>
      </c>
      <c r="L267" s="105">
        <f t="shared" si="43"/>
        <v>0</v>
      </c>
      <c r="M267" s="105">
        <f t="shared" si="43"/>
        <v>0</v>
      </c>
      <c r="N267" s="105">
        <f t="shared" si="43"/>
        <v>0</v>
      </c>
      <c r="O267" s="105">
        <f t="shared" si="43"/>
        <v>0</v>
      </c>
      <c r="P267" s="105">
        <f t="shared" si="43"/>
        <v>0</v>
      </c>
      <c r="Q267" s="105">
        <f t="shared" si="43"/>
        <v>0</v>
      </c>
      <c r="R267" s="105">
        <f t="shared" si="43"/>
        <v>0</v>
      </c>
      <c r="S267" s="105">
        <f t="shared" si="43"/>
        <v>0</v>
      </c>
      <c r="T267" s="105">
        <f t="shared" si="43"/>
        <v>0</v>
      </c>
      <c r="U267" s="105">
        <f t="shared" si="43"/>
        <v>0</v>
      </c>
      <c r="V267" s="105">
        <f t="shared" si="43"/>
        <v>0</v>
      </c>
      <c r="W267" s="105">
        <f t="shared" si="43"/>
        <v>0</v>
      </c>
      <c r="X267" s="105">
        <f t="shared" si="43"/>
        <v>5000</v>
      </c>
      <c r="Y267" s="104" t="e">
        <f>X267/G261*100</f>
        <v>#DIV/0!</v>
      </c>
      <c r="Z267" s="92">
        <f>Z268</f>
        <v>7366.526</v>
      </c>
      <c r="AA267" s="191">
        <f t="shared" si="37"/>
        <v>70.15739047619047</v>
      </c>
      <c r="AB267" s="188"/>
    </row>
    <row r="268" spans="1:28" ht="54.75" customHeight="1" outlineLevel="5" thickBot="1">
      <c r="A268" s="79" t="s">
        <v>163</v>
      </c>
      <c r="B268" s="84">
        <v>951</v>
      </c>
      <c r="C268" s="53" t="s">
        <v>19</v>
      </c>
      <c r="D268" s="53" t="s">
        <v>315</v>
      </c>
      <c r="E268" s="53" t="s">
        <v>5</v>
      </c>
      <c r="F268" s="57"/>
      <c r="G268" s="94">
        <f>G269</f>
        <v>10500</v>
      </c>
      <c r="H268" s="110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109"/>
      <c r="X268" s="111">
        <v>0</v>
      </c>
      <c r="Y268" s="104" t="e">
        <f>X268/G262*100</f>
        <v>#DIV/0!</v>
      </c>
      <c r="Z268" s="94">
        <f>Z269</f>
        <v>7366.526</v>
      </c>
      <c r="AA268" s="191">
        <f aca="true" t="shared" si="44" ref="AA268:AA331">Z268/G268*100</f>
        <v>70.15739047619047</v>
      </c>
      <c r="AB268" s="188"/>
    </row>
    <row r="269" spans="1:28" ht="36" customHeight="1" outlineLevel="5" thickBot="1">
      <c r="A269" s="5" t="s">
        <v>122</v>
      </c>
      <c r="B269" s="16">
        <v>951</v>
      </c>
      <c r="C269" s="6" t="s">
        <v>19</v>
      </c>
      <c r="D269" s="6" t="s">
        <v>315</v>
      </c>
      <c r="E269" s="6" t="s">
        <v>5</v>
      </c>
      <c r="F269" s="47"/>
      <c r="G269" s="97">
        <f>G270+G271</f>
        <v>10500</v>
      </c>
      <c r="H269" s="110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109"/>
      <c r="X269" s="111"/>
      <c r="Y269" s="104"/>
      <c r="Z269" s="97">
        <f>Z270+Z271</f>
        <v>7366.526</v>
      </c>
      <c r="AA269" s="191">
        <f t="shared" si="44"/>
        <v>70.15739047619047</v>
      </c>
      <c r="AB269" s="188"/>
    </row>
    <row r="270" spans="1:28" ht="48" outlineLevel="5" thickBot="1">
      <c r="A270" s="58" t="s">
        <v>212</v>
      </c>
      <c r="B270" s="85">
        <v>951</v>
      </c>
      <c r="C270" s="55" t="s">
        <v>19</v>
      </c>
      <c r="D270" s="55" t="s">
        <v>315</v>
      </c>
      <c r="E270" s="55" t="s">
        <v>89</v>
      </c>
      <c r="F270" s="59"/>
      <c r="G270" s="93">
        <v>10500</v>
      </c>
      <c r="H270" s="110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109"/>
      <c r="X270" s="111">
        <v>5000</v>
      </c>
      <c r="Y270" s="104" t="e">
        <f>X270/G264*100</f>
        <v>#DIV/0!</v>
      </c>
      <c r="Z270" s="135">
        <v>7366.526</v>
      </c>
      <c r="AA270" s="191">
        <f t="shared" si="44"/>
        <v>70.15739047619047</v>
      </c>
      <c r="AB270" s="188"/>
    </row>
    <row r="271" spans="1:28" ht="19.5" outlineLevel="5" thickBot="1">
      <c r="A271" s="58" t="s">
        <v>87</v>
      </c>
      <c r="B271" s="85">
        <v>951</v>
      </c>
      <c r="C271" s="55" t="s">
        <v>19</v>
      </c>
      <c r="D271" s="55" t="s">
        <v>372</v>
      </c>
      <c r="E271" s="55" t="s">
        <v>88</v>
      </c>
      <c r="F271" s="59"/>
      <c r="G271" s="93">
        <v>0</v>
      </c>
      <c r="H271" s="108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12"/>
      <c r="Y271" s="104"/>
      <c r="Z271" s="93">
        <v>0</v>
      </c>
      <c r="AA271" s="191">
        <v>0</v>
      </c>
      <c r="AB271" s="188"/>
    </row>
    <row r="272" spans="1:28" ht="32.25" outlineLevel="5" thickBot="1">
      <c r="A272" s="78" t="s">
        <v>58</v>
      </c>
      <c r="B272" s="13">
        <v>951</v>
      </c>
      <c r="C272" s="27" t="s">
        <v>57</v>
      </c>
      <c r="D272" s="27" t="s">
        <v>271</v>
      </c>
      <c r="E272" s="27" t="s">
        <v>5</v>
      </c>
      <c r="F272" s="27"/>
      <c r="G272" s="99">
        <f>G273</f>
        <v>30</v>
      </c>
      <c r="H272" s="108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12"/>
      <c r="Y272" s="104"/>
      <c r="Z272" s="99">
        <f>Z273</f>
        <v>26.6</v>
      </c>
      <c r="AA272" s="191">
        <f t="shared" si="44"/>
        <v>88.66666666666667</v>
      </c>
      <c r="AB272" s="188"/>
    </row>
    <row r="273" spans="1:28" ht="19.5" outlineLevel="6" thickBot="1">
      <c r="A273" s="8" t="s">
        <v>241</v>
      </c>
      <c r="B273" s="14">
        <v>951</v>
      </c>
      <c r="C273" s="9" t="s">
        <v>57</v>
      </c>
      <c r="D273" s="9" t="s">
        <v>316</v>
      </c>
      <c r="E273" s="9" t="s">
        <v>5</v>
      </c>
      <c r="F273" s="9"/>
      <c r="G273" s="92">
        <f>G274</f>
        <v>30</v>
      </c>
      <c r="H273" s="125">
        <f aca="true" t="shared" si="45" ref="H273:X273">H281+H286</f>
        <v>0</v>
      </c>
      <c r="I273" s="125">
        <f t="shared" si="45"/>
        <v>0</v>
      </c>
      <c r="J273" s="125">
        <f t="shared" si="45"/>
        <v>0</v>
      </c>
      <c r="K273" s="125">
        <f t="shared" si="45"/>
        <v>0</v>
      </c>
      <c r="L273" s="125">
        <f t="shared" si="45"/>
        <v>0</v>
      </c>
      <c r="M273" s="125">
        <f t="shared" si="45"/>
        <v>0</v>
      </c>
      <c r="N273" s="125">
        <f t="shared" si="45"/>
        <v>0</v>
      </c>
      <c r="O273" s="125">
        <f t="shared" si="45"/>
        <v>0</v>
      </c>
      <c r="P273" s="125">
        <f t="shared" si="45"/>
        <v>0</v>
      </c>
      <c r="Q273" s="125">
        <f t="shared" si="45"/>
        <v>0</v>
      </c>
      <c r="R273" s="125">
        <f t="shared" si="45"/>
        <v>0</v>
      </c>
      <c r="S273" s="125">
        <f t="shared" si="45"/>
        <v>0</v>
      </c>
      <c r="T273" s="125">
        <f t="shared" si="45"/>
        <v>0</v>
      </c>
      <c r="U273" s="125">
        <f t="shared" si="45"/>
        <v>0</v>
      </c>
      <c r="V273" s="125">
        <f t="shared" si="45"/>
        <v>0</v>
      </c>
      <c r="W273" s="125">
        <f t="shared" si="45"/>
        <v>0</v>
      </c>
      <c r="X273" s="126">
        <f t="shared" si="45"/>
        <v>1409.01825</v>
      </c>
      <c r="Y273" s="104">
        <f>X273/G267*100</f>
        <v>13.41922142857143</v>
      </c>
      <c r="Z273" s="92">
        <f>Z274</f>
        <v>26.6</v>
      </c>
      <c r="AA273" s="191">
        <f t="shared" si="44"/>
        <v>88.66666666666667</v>
      </c>
      <c r="AB273" s="188"/>
    </row>
    <row r="274" spans="1:28" ht="48" outlineLevel="6" thickBot="1">
      <c r="A274" s="71" t="s">
        <v>164</v>
      </c>
      <c r="B274" s="52">
        <v>951</v>
      </c>
      <c r="C274" s="53" t="s">
        <v>57</v>
      </c>
      <c r="D274" s="53" t="s">
        <v>317</v>
      </c>
      <c r="E274" s="53" t="s">
        <v>5</v>
      </c>
      <c r="F274" s="53"/>
      <c r="G274" s="94">
        <f>G275</f>
        <v>30</v>
      </c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6"/>
      <c r="Y274" s="104"/>
      <c r="Z274" s="94">
        <f>Z275</f>
        <v>26.6</v>
      </c>
      <c r="AA274" s="191">
        <f t="shared" si="44"/>
        <v>88.66666666666667</v>
      </c>
      <c r="AB274" s="188"/>
    </row>
    <row r="275" spans="1:28" ht="32.25" outlineLevel="6" thickBot="1">
      <c r="A275" s="5" t="s">
        <v>101</v>
      </c>
      <c r="B275" s="16">
        <v>951</v>
      </c>
      <c r="C275" s="6" t="s">
        <v>57</v>
      </c>
      <c r="D275" s="6" t="s">
        <v>317</v>
      </c>
      <c r="E275" s="6" t="s">
        <v>95</v>
      </c>
      <c r="F275" s="6"/>
      <c r="G275" s="97">
        <f>G276</f>
        <v>30</v>
      </c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6"/>
      <c r="Y275" s="104"/>
      <c r="Z275" s="97">
        <f>Z276</f>
        <v>26.6</v>
      </c>
      <c r="AA275" s="191">
        <f t="shared" si="44"/>
        <v>88.66666666666667</v>
      </c>
      <c r="AB275" s="188"/>
    </row>
    <row r="276" spans="1:28" ht="32.25" outlineLevel="6" thickBot="1">
      <c r="A276" s="50" t="s">
        <v>103</v>
      </c>
      <c r="B276" s="54">
        <v>951</v>
      </c>
      <c r="C276" s="55" t="s">
        <v>57</v>
      </c>
      <c r="D276" s="55" t="s">
        <v>317</v>
      </c>
      <c r="E276" s="55" t="s">
        <v>97</v>
      </c>
      <c r="F276" s="55"/>
      <c r="G276" s="93">
        <v>30</v>
      </c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6"/>
      <c r="Y276" s="104"/>
      <c r="Z276" s="135">
        <v>26.6</v>
      </c>
      <c r="AA276" s="191">
        <f t="shared" si="44"/>
        <v>88.66666666666667</v>
      </c>
      <c r="AB276" s="188"/>
    </row>
    <row r="277" spans="1:28" ht="19.5" outlineLevel="6" thickBot="1">
      <c r="A277" s="78" t="s">
        <v>34</v>
      </c>
      <c r="B277" s="13">
        <v>951</v>
      </c>
      <c r="C277" s="27" t="s">
        <v>13</v>
      </c>
      <c r="D277" s="27" t="s">
        <v>271</v>
      </c>
      <c r="E277" s="27" t="s">
        <v>5</v>
      </c>
      <c r="F277" s="27"/>
      <c r="G277" s="99">
        <f>G278</f>
        <v>1368</v>
      </c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6"/>
      <c r="Y277" s="104"/>
      <c r="Z277" s="99">
        <f>Z278</f>
        <v>815.403</v>
      </c>
      <c r="AA277" s="191">
        <f t="shared" si="44"/>
        <v>59.60548245614036</v>
      </c>
      <c r="AB277" s="188"/>
    </row>
    <row r="278" spans="1:28" ht="32.25" outlineLevel="6" thickBot="1">
      <c r="A278" s="69" t="s">
        <v>137</v>
      </c>
      <c r="B278" s="14">
        <v>951</v>
      </c>
      <c r="C278" s="9" t="s">
        <v>13</v>
      </c>
      <c r="D278" s="9" t="s">
        <v>272</v>
      </c>
      <c r="E278" s="9" t="s">
        <v>5</v>
      </c>
      <c r="F278" s="9"/>
      <c r="G278" s="92">
        <f>G279</f>
        <v>1368</v>
      </c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6"/>
      <c r="Y278" s="104"/>
      <c r="Z278" s="92">
        <f>Z279</f>
        <v>815.403</v>
      </c>
      <c r="AA278" s="191">
        <f t="shared" si="44"/>
        <v>59.60548245614036</v>
      </c>
      <c r="AB278" s="188"/>
    </row>
    <row r="279" spans="1:28" ht="32.25" outlineLevel="6" thickBot="1">
      <c r="A279" s="69" t="s">
        <v>138</v>
      </c>
      <c r="B279" s="14">
        <v>951</v>
      </c>
      <c r="C279" s="9" t="s">
        <v>13</v>
      </c>
      <c r="D279" s="9" t="s">
        <v>273</v>
      </c>
      <c r="E279" s="9" t="s">
        <v>5</v>
      </c>
      <c r="F279" s="9"/>
      <c r="G279" s="92">
        <f>G280</f>
        <v>1368</v>
      </c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6"/>
      <c r="Y279" s="104"/>
      <c r="Z279" s="92">
        <f>Z280</f>
        <v>815.403</v>
      </c>
      <c r="AA279" s="191">
        <f t="shared" si="44"/>
        <v>59.60548245614036</v>
      </c>
      <c r="AB279" s="188"/>
    </row>
    <row r="280" spans="1:28" ht="48" outlineLevel="6" thickBot="1">
      <c r="A280" s="70" t="s">
        <v>210</v>
      </c>
      <c r="B280" s="82">
        <v>951</v>
      </c>
      <c r="C280" s="53" t="s">
        <v>13</v>
      </c>
      <c r="D280" s="53" t="s">
        <v>275</v>
      </c>
      <c r="E280" s="53" t="s">
        <v>5</v>
      </c>
      <c r="F280" s="53"/>
      <c r="G280" s="94">
        <f>G281+G285</f>
        <v>1368</v>
      </c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6"/>
      <c r="Y280" s="104"/>
      <c r="Z280" s="94">
        <f>Z281+Z285</f>
        <v>815.403</v>
      </c>
      <c r="AA280" s="191">
        <f t="shared" si="44"/>
        <v>59.60548245614036</v>
      </c>
      <c r="AB280" s="188"/>
    </row>
    <row r="281" spans="1:28" ht="32.25" outlineLevel="6" thickBot="1">
      <c r="A281" s="5" t="s">
        <v>94</v>
      </c>
      <c r="B281" s="16">
        <v>951</v>
      </c>
      <c r="C281" s="6" t="s">
        <v>13</v>
      </c>
      <c r="D281" s="6" t="s">
        <v>275</v>
      </c>
      <c r="E281" s="6" t="s">
        <v>91</v>
      </c>
      <c r="F281" s="6"/>
      <c r="G281" s="97">
        <f>G282+G283+G284</f>
        <v>1368</v>
      </c>
      <c r="H281" s="92">
        <f aca="true" t="shared" si="46" ref="H281:X282">H282</f>
        <v>0</v>
      </c>
      <c r="I281" s="92">
        <f t="shared" si="46"/>
        <v>0</v>
      </c>
      <c r="J281" s="92">
        <f t="shared" si="46"/>
        <v>0</v>
      </c>
      <c r="K281" s="92">
        <f t="shared" si="46"/>
        <v>0</v>
      </c>
      <c r="L281" s="92">
        <f t="shared" si="46"/>
        <v>0</v>
      </c>
      <c r="M281" s="92">
        <f t="shared" si="46"/>
        <v>0</v>
      </c>
      <c r="N281" s="92">
        <f t="shared" si="46"/>
        <v>0</v>
      </c>
      <c r="O281" s="92">
        <f t="shared" si="46"/>
        <v>0</v>
      </c>
      <c r="P281" s="92">
        <f t="shared" si="46"/>
        <v>0</v>
      </c>
      <c r="Q281" s="92">
        <f t="shared" si="46"/>
        <v>0</v>
      </c>
      <c r="R281" s="92">
        <f t="shared" si="46"/>
        <v>0</v>
      </c>
      <c r="S281" s="92">
        <f t="shared" si="46"/>
        <v>0</v>
      </c>
      <c r="T281" s="92">
        <f t="shared" si="46"/>
        <v>0</v>
      </c>
      <c r="U281" s="92">
        <f t="shared" si="46"/>
        <v>0</v>
      </c>
      <c r="V281" s="92">
        <f t="shared" si="46"/>
        <v>0</v>
      </c>
      <c r="W281" s="92">
        <f t="shared" si="46"/>
        <v>0</v>
      </c>
      <c r="X281" s="113">
        <f t="shared" si="46"/>
        <v>0</v>
      </c>
      <c r="Y281" s="104">
        <f>X281/G275*100</f>
        <v>0</v>
      </c>
      <c r="Z281" s="97">
        <f>Z282+Z283+Z284</f>
        <v>815.403</v>
      </c>
      <c r="AA281" s="191">
        <f t="shared" si="44"/>
        <v>59.60548245614036</v>
      </c>
      <c r="AB281" s="188"/>
    </row>
    <row r="282" spans="1:28" ht="32.25" outlineLevel="6" thickBot="1">
      <c r="A282" s="50" t="s">
        <v>268</v>
      </c>
      <c r="B282" s="54">
        <v>951</v>
      </c>
      <c r="C282" s="55" t="s">
        <v>13</v>
      </c>
      <c r="D282" s="55" t="s">
        <v>275</v>
      </c>
      <c r="E282" s="55" t="s">
        <v>92</v>
      </c>
      <c r="F282" s="55"/>
      <c r="G282" s="93">
        <v>1064.7</v>
      </c>
      <c r="H282" s="95">
        <f t="shared" si="46"/>
        <v>0</v>
      </c>
      <c r="I282" s="95">
        <f t="shared" si="46"/>
        <v>0</v>
      </c>
      <c r="J282" s="95">
        <f t="shared" si="46"/>
        <v>0</v>
      </c>
      <c r="K282" s="95">
        <f t="shared" si="46"/>
        <v>0</v>
      </c>
      <c r="L282" s="95">
        <f t="shared" si="46"/>
        <v>0</v>
      </c>
      <c r="M282" s="95">
        <f t="shared" si="46"/>
        <v>0</v>
      </c>
      <c r="N282" s="95">
        <f t="shared" si="46"/>
        <v>0</v>
      </c>
      <c r="O282" s="95">
        <f t="shared" si="46"/>
        <v>0</v>
      </c>
      <c r="P282" s="95">
        <f t="shared" si="46"/>
        <v>0</v>
      </c>
      <c r="Q282" s="95">
        <f t="shared" si="46"/>
        <v>0</v>
      </c>
      <c r="R282" s="95">
        <f t="shared" si="46"/>
        <v>0</v>
      </c>
      <c r="S282" s="95">
        <f t="shared" si="46"/>
        <v>0</v>
      </c>
      <c r="T282" s="95">
        <f t="shared" si="46"/>
        <v>0</v>
      </c>
      <c r="U282" s="95">
        <f t="shared" si="46"/>
        <v>0</v>
      </c>
      <c r="V282" s="95">
        <f t="shared" si="46"/>
        <v>0</v>
      </c>
      <c r="W282" s="95">
        <f t="shared" si="46"/>
        <v>0</v>
      </c>
      <c r="X282" s="114">
        <f t="shared" si="46"/>
        <v>0</v>
      </c>
      <c r="Y282" s="104">
        <f>X282/G276*100</f>
        <v>0</v>
      </c>
      <c r="Z282" s="135">
        <v>654.105</v>
      </c>
      <c r="AA282" s="191">
        <f t="shared" si="44"/>
        <v>61.43561566638489</v>
      </c>
      <c r="AB282" s="188"/>
    </row>
    <row r="283" spans="1:28" ht="48" outlineLevel="6" thickBot="1">
      <c r="A283" s="50" t="s">
        <v>270</v>
      </c>
      <c r="B283" s="54">
        <v>951</v>
      </c>
      <c r="C283" s="55" t="s">
        <v>13</v>
      </c>
      <c r="D283" s="55" t="s">
        <v>275</v>
      </c>
      <c r="E283" s="55" t="s">
        <v>93</v>
      </c>
      <c r="F283" s="55"/>
      <c r="G283" s="93">
        <v>6</v>
      </c>
      <c r="H283" s="128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127"/>
      <c r="X283" s="111">
        <v>0</v>
      </c>
      <c r="Y283" s="104">
        <f>X283/G277*100</f>
        <v>0</v>
      </c>
      <c r="Z283" s="93">
        <v>0</v>
      </c>
      <c r="AA283" s="191">
        <f t="shared" si="44"/>
        <v>0</v>
      </c>
      <c r="AB283" s="188"/>
    </row>
    <row r="284" spans="1:28" ht="48" outlineLevel="6" thickBot="1">
      <c r="A284" s="50" t="s">
        <v>263</v>
      </c>
      <c r="B284" s="54">
        <v>951</v>
      </c>
      <c r="C284" s="55" t="s">
        <v>13</v>
      </c>
      <c r="D284" s="55" t="s">
        <v>275</v>
      </c>
      <c r="E284" s="55" t="s">
        <v>264</v>
      </c>
      <c r="F284" s="55"/>
      <c r="G284" s="93">
        <v>297.3</v>
      </c>
      <c r="H284" s="129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12"/>
      <c r="Y284" s="104"/>
      <c r="Z284" s="135">
        <v>161.298</v>
      </c>
      <c r="AA284" s="191">
        <f t="shared" si="44"/>
        <v>54.25428859737639</v>
      </c>
      <c r="AB284" s="188"/>
    </row>
    <row r="285" spans="1:28" ht="32.25" outlineLevel="6" thickBot="1">
      <c r="A285" s="5" t="s">
        <v>101</v>
      </c>
      <c r="B285" s="16">
        <v>951</v>
      </c>
      <c r="C285" s="6" t="s">
        <v>13</v>
      </c>
      <c r="D285" s="6" t="s">
        <v>275</v>
      </c>
      <c r="E285" s="6" t="s">
        <v>95</v>
      </c>
      <c r="F285" s="6"/>
      <c r="G285" s="97">
        <f>G286</f>
        <v>0</v>
      </c>
      <c r="H285" s="129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12"/>
      <c r="Y285" s="104"/>
      <c r="Z285" s="97">
        <f>Z286</f>
        <v>0</v>
      </c>
      <c r="AA285" s="191">
        <v>0</v>
      </c>
      <c r="AB285" s="188"/>
    </row>
    <row r="286" spans="1:28" ht="32.25" outlineLevel="6" thickBot="1">
      <c r="A286" s="50" t="s">
        <v>103</v>
      </c>
      <c r="B286" s="54">
        <v>951</v>
      </c>
      <c r="C286" s="55" t="s">
        <v>13</v>
      </c>
      <c r="D286" s="55" t="s">
        <v>275</v>
      </c>
      <c r="E286" s="55" t="s">
        <v>97</v>
      </c>
      <c r="F286" s="55"/>
      <c r="G286" s="93">
        <v>0</v>
      </c>
      <c r="H286" s="102">
        <f aca="true" t="shared" si="47" ref="H286:X288">H287</f>
        <v>0</v>
      </c>
      <c r="I286" s="102">
        <f t="shared" si="47"/>
        <v>0</v>
      </c>
      <c r="J286" s="102">
        <f t="shared" si="47"/>
        <v>0</v>
      </c>
      <c r="K286" s="102">
        <f t="shared" si="47"/>
        <v>0</v>
      </c>
      <c r="L286" s="102">
        <f t="shared" si="47"/>
        <v>0</v>
      </c>
      <c r="M286" s="102">
        <f t="shared" si="47"/>
        <v>0</v>
      </c>
      <c r="N286" s="102">
        <f t="shared" si="47"/>
        <v>0</v>
      </c>
      <c r="O286" s="102">
        <f t="shared" si="47"/>
        <v>0</v>
      </c>
      <c r="P286" s="102">
        <f t="shared" si="47"/>
        <v>0</v>
      </c>
      <c r="Q286" s="102">
        <f t="shared" si="47"/>
        <v>0</v>
      </c>
      <c r="R286" s="102">
        <f t="shared" si="47"/>
        <v>0</v>
      </c>
      <c r="S286" s="102">
        <f t="shared" si="47"/>
        <v>0</v>
      </c>
      <c r="T286" s="102">
        <f t="shared" si="47"/>
        <v>0</v>
      </c>
      <c r="U286" s="102">
        <f t="shared" si="47"/>
        <v>0</v>
      </c>
      <c r="V286" s="102">
        <f t="shared" si="47"/>
        <v>0</v>
      </c>
      <c r="W286" s="102">
        <f t="shared" si="47"/>
        <v>0</v>
      </c>
      <c r="X286" s="113">
        <f t="shared" si="47"/>
        <v>1409.01825</v>
      </c>
      <c r="Y286" s="104">
        <f>X286/G280*100</f>
        <v>102.99841008771931</v>
      </c>
      <c r="Z286" s="93">
        <v>0</v>
      </c>
      <c r="AA286" s="191">
        <v>0</v>
      </c>
      <c r="AB286" s="188"/>
    </row>
    <row r="287" spans="1:28" ht="19.5" outlineLevel="6" thickBot="1">
      <c r="A287" s="66" t="s">
        <v>64</v>
      </c>
      <c r="B287" s="13">
        <v>951</v>
      </c>
      <c r="C287" s="11" t="s">
        <v>45</v>
      </c>
      <c r="D287" s="11" t="s">
        <v>271</v>
      </c>
      <c r="E287" s="11" t="s">
        <v>5</v>
      </c>
      <c r="F287" s="11"/>
      <c r="G287" s="91">
        <f>G288</f>
        <v>23636</v>
      </c>
      <c r="H287" s="105">
        <f t="shared" si="47"/>
        <v>0</v>
      </c>
      <c r="I287" s="105">
        <f t="shared" si="47"/>
        <v>0</v>
      </c>
      <c r="J287" s="105">
        <f t="shared" si="47"/>
        <v>0</v>
      </c>
      <c r="K287" s="105">
        <f t="shared" si="47"/>
        <v>0</v>
      </c>
      <c r="L287" s="105">
        <f t="shared" si="47"/>
        <v>0</v>
      </c>
      <c r="M287" s="105">
        <f t="shared" si="47"/>
        <v>0</v>
      </c>
      <c r="N287" s="105">
        <f t="shared" si="47"/>
        <v>0</v>
      </c>
      <c r="O287" s="105">
        <f t="shared" si="47"/>
        <v>0</v>
      </c>
      <c r="P287" s="105">
        <f t="shared" si="47"/>
        <v>0</v>
      </c>
      <c r="Q287" s="105">
        <f t="shared" si="47"/>
        <v>0</v>
      </c>
      <c r="R287" s="105">
        <f t="shared" si="47"/>
        <v>0</v>
      </c>
      <c r="S287" s="105">
        <f t="shared" si="47"/>
        <v>0</v>
      </c>
      <c r="T287" s="105">
        <f t="shared" si="47"/>
        <v>0</v>
      </c>
      <c r="U287" s="105">
        <f t="shared" si="47"/>
        <v>0</v>
      </c>
      <c r="V287" s="105">
        <f t="shared" si="47"/>
        <v>0</v>
      </c>
      <c r="W287" s="105">
        <f t="shared" si="47"/>
        <v>0</v>
      </c>
      <c r="X287" s="114">
        <f t="shared" si="47"/>
        <v>1409.01825</v>
      </c>
      <c r="Y287" s="104">
        <f>X287/G281*100</f>
        <v>102.99841008771931</v>
      </c>
      <c r="Z287" s="91">
        <f>Z288</f>
        <v>9013.248</v>
      </c>
      <c r="AA287" s="191">
        <f t="shared" si="44"/>
        <v>38.133558977830425</v>
      </c>
      <c r="AB287" s="188"/>
    </row>
    <row r="288" spans="1:28" ht="16.5" outlineLevel="6" thickBot="1">
      <c r="A288" s="8" t="s">
        <v>35</v>
      </c>
      <c r="B288" s="14">
        <v>951</v>
      </c>
      <c r="C288" s="9" t="s">
        <v>14</v>
      </c>
      <c r="D288" s="9" t="s">
        <v>271</v>
      </c>
      <c r="E288" s="9" t="s">
        <v>5</v>
      </c>
      <c r="F288" s="9"/>
      <c r="G288" s="92">
        <f>G289+G309+G313+G317+G305</f>
        <v>23636</v>
      </c>
      <c r="H288" s="107">
        <f t="shared" si="47"/>
        <v>0</v>
      </c>
      <c r="I288" s="107">
        <f t="shared" si="47"/>
        <v>0</v>
      </c>
      <c r="J288" s="107">
        <f t="shared" si="47"/>
        <v>0</v>
      </c>
      <c r="K288" s="107">
        <f t="shared" si="47"/>
        <v>0</v>
      </c>
      <c r="L288" s="107">
        <f t="shared" si="47"/>
        <v>0</v>
      </c>
      <c r="M288" s="107">
        <f t="shared" si="47"/>
        <v>0</v>
      </c>
      <c r="N288" s="107">
        <f t="shared" si="47"/>
        <v>0</v>
      </c>
      <c r="O288" s="107">
        <f t="shared" si="47"/>
        <v>0</v>
      </c>
      <c r="P288" s="107">
        <f t="shared" si="47"/>
        <v>0</v>
      </c>
      <c r="Q288" s="107">
        <f t="shared" si="47"/>
        <v>0</v>
      </c>
      <c r="R288" s="107">
        <f t="shared" si="47"/>
        <v>0</v>
      </c>
      <c r="S288" s="107">
        <f t="shared" si="47"/>
        <v>0</v>
      </c>
      <c r="T288" s="107">
        <f t="shared" si="47"/>
        <v>0</v>
      </c>
      <c r="U288" s="107">
        <f t="shared" si="47"/>
        <v>0</v>
      </c>
      <c r="V288" s="107">
        <f t="shared" si="47"/>
        <v>0</v>
      </c>
      <c r="W288" s="107">
        <f t="shared" si="47"/>
        <v>0</v>
      </c>
      <c r="X288" s="115">
        <f t="shared" si="47"/>
        <v>1409.01825</v>
      </c>
      <c r="Y288" s="104">
        <f>X288/G282*100</f>
        <v>132.33946182023107</v>
      </c>
      <c r="Z288" s="92">
        <f>Z289+Z309+Z313+Z317+Z305</f>
        <v>9013.248</v>
      </c>
      <c r="AA288" s="191">
        <f t="shared" si="44"/>
        <v>38.133558977830425</v>
      </c>
      <c r="AB288" s="188"/>
    </row>
    <row r="289" spans="1:28" ht="19.5" outlineLevel="6" thickBot="1">
      <c r="A289" s="49" t="s">
        <v>165</v>
      </c>
      <c r="B289" s="14">
        <v>951</v>
      </c>
      <c r="C289" s="9" t="s">
        <v>14</v>
      </c>
      <c r="D289" s="9" t="s">
        <v>318</v>
      </c>
      <c r="E289" s="9" t="s">
        <v>5</v>
      </c>
      <c r="F289" s="9"/>
      <c r="G289" s="92">
        <f>G290+G294</f>
        <v>23270</v>
      </c>
      <c r="H289" s="128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127"/>
      <c r="X289" s="111">
        <v>1409.01825</v>
      </c>
      <c r="Y289" s="104">
        <f>X289/G283*100</f>
        <v>23483.6375</v>
      </c>
      <c r="Z289" s="92">
        <f>Z290+Z294</f>
        <v>8928.248</v>
      </c>
      <c r="AA289" s="191">
        <f t="shared" si="44"/>
        <v>38.36806188225182</v>
      </c>
      <c r="AB289" s="188"/>
    </row>
    <row r="290" spans="1:28" ht="19.5" outlineLevel="6" thickBot="1">
      <c r="A290" s="56" t="s">
        <v>123</v>
      </c>
      <c r="B290" s="52">
        <v>951</v>
      </c>
      <c r="C290" s="53" t="s">
        <v>14</v>
      </c>
      <c r="D290" s="53" t="s">
        <v>319</v>
      </c>
      <c r="E290" s="53" t="s">
        <v>5</v>
      </c>
      <c r="F290" s="53"/>
      <c r="G290" s="94">
        <f>G291</f>
        <v>5270</v>
      </c>
      <c r="H290" s="129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12"/>
      <c r="Y290" s="104"/>
      <c r="Z290" s="94">
        <f>Z291</f>
        <v>45</v>
      </c>
      <c r="AA290" s="191">
        <f t="shared" si="44"/>
        <v>0.8538899430740038</v>
      </c>
      <c r="AB290" s="188"/>
    </row>
    <row r="291" spans="1:28" ht="32.25" outlineLevel="6" thickBot="1">
      <c r="A291" s="48" t="s">
        <v>166</v>
      </c>
      <c r="B291" s="16">
        <v>951</v>
      </c>
      <c r="C291" s="6" t="s">
        <v>14</v>
      </c>
      <c r="D291" s="6" t="s">
        <v>320</v>
      </c>
      <c r="E291" s="6" t="s">
        <v>5</v>
      </c>
      <c r="F291" s="6"/>
      <c r="G291" s="97">
        <f>G292</f>
        <v>5270</v>
      </c>
      <c r="H291" s="129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12"/>
      <c r="Y291" s="104"/>
      <c r="Z291" s="97">
        <f>Z292</f>
        <v>45</v>
      </c>
      <c r="AA291" s="191">
        <f t="shared" si="44"/>
        <v>0.8538899430740038</v>
      </c>
      <c r="AB291" s="188"/>
    </row>
    <row r="292" spans="1:28" ht="32.25" outlineLevel="6" thickBot="1">
      <c r="A292" s="157" t="s">
        <v>101</v>
      </c>
      <c r="B292" s="158">
        <v>951</v>
      </c>
      <c r="C292" s="159" t="s">
        <v>14</v>
      </c>
      <c r="D292" s="159" t="s">
        <v>320</v>
      </c>
      <c r="E292" s="159" t="s">
        <v>95</v>
      </c>
      <c r="F292" s="159"/>
      <c r="G292" s="160">
        <f>G293</f>
        <v>5270</v>
      </c>
      <c r="H292" s="173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63"/>
      <c r="Y292" s="164"/>
      <c r="Z292" s="160">
        <f>Z293</f>
        <v>45</v>
      </c>
      <c r="AA292" s="191">
        <f t="shared" si="44"/>
        <v>0.8538899430740038</v>
      </c>
      <c r="AB292" s="188"/>
    </row>
    <row r="293" spans="1:28" ht="32.25" outlineLevel="6" thickBot="1">
      <c r="A293" s="50" t="s">
        <v>103</v>
      </c>
      <c r="B293" s="54">
        <v>951</v>
      </c>
      <c r="C293" s="55" t="s">
        <v>14</v>
      </c>
      <c r="D293" s="55" t="s">
        <v>320</v>
      </c>
      <c r="E293" s="55" t="s">
        <v>97</v>
      </c>
      <c r="F293" s="55"/>
      <c r="G293" s="93">
        <v>5270</v>
      </c>
      <c r="H293" s="129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12"/>
      <c r="Y293" s="104"/>
      <c r="Z293" s="135">
        <v>45</v>
      </c>
      <c r="AA293" s="191">
        <f t="shared" si="44"/>
        <v>0.8538899430740038</v>
      </c>
      <c r="AB293" s="188"/>
    </row>
    <row r="294" spans="1:28" ht="32.25" outlineLevel="6" thickBot="1">
      <c r="A294" s="71" t="s">
        <v>167</v>
      </c>
      <c r="B294" s="52">
        <v>951</v>
      </c>
      <c r="C294" s="53" t="s">
        <v>14</v>
      </c>
      <c r="D294" s="53" t="s">
        <v>321</v>
      </c>
      <c r="E294" s="53" t="s">
        <v>5</v>
      </c>
      <c r="F294" s="53"/>
      <c r="G294" s="94">
        <f>G295+G299+G302</f>
        <v>18000</v>
      </c>
      <c r="H294" s="129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12"/>
      <c r="Y294" s="104"/>
      <c r="Z294" s="94">
        <f>Z295+Z299+Z302</f>
        <v>8883.248</v>
      </c>
      <c r="AA294" s="191">
        <f t="shared" si="44"/>
        <v>49.35137777777778</v>
      </c>
      <c r="AB294" s="188"/>
    </row>
    <row r="295" spans="1:28" ht="32.25" outlineLevel="6" thickBot="1">
      <c r="A295" s="5" t="s">
        <v>168</v>
      </c>
      <c r="B295" s="16">
        <v>951</v>
      </c>
      <c r="C295" s="6" t="s">
        <v>14</v>
      </c>
      <c r="D295" s="6" t="s">
        <v>322</v>
      </c>
      <c r="E295" s="6" t="s">
        <v>5</v>
      </c>
      <c r="F295" s="6"/>
      <c r="G295" s="97">
        <f>G296</f>
        <v>10000</v>
      </c>
      <c r="H295" s="125">
        <f aca="true" t="shared" si="48" ref="H295:X295">H296</f>
        <v>0</v>
      </c>
      <c r="I295" s="125">
        <f t="shared" si="48"/>
        <v>0</v>
      </c>
      <c r="J295" s="125">
        <f t="shared" si="48"/>
        <v>0</v>
      </c>
      <c r="K295" s="125">
        <f t="shared" si="48"/>
        <v>0</v>
      </c>
      <c r="L295" s="125">
        <f t="shared" si="48"/>
        <v>0</v>
      </c>
      <c r="M295" s="125">
        <f t="shared" si="48"/>
        <v>0</v>
      </c>
      <c r="N295" s="125">
        <f t="shared" si="48"/>
        <v>0</v>
      </c>
      <c r="O295" s="125">
        <f t="shared" si="48"/>
        <v>0</v>
      </c>
      <c r="P295" s="125">
        <f t="shared" si="48"/>
        <v>0</v>
      </c>
      <c r="Q295" s="125">
        <f t="shared" si="48"/>
        <v>0</v>
      </c>
      <c r="R295" s="125">
        <f t="shared" si="48"/>
        <v>0</v>
      </c>
      <c r="S295" s="125">
        <f t="shared" si="48"/>
        <v>0</v>
      </c>
      <c r="T295" s="125">
        <f t="shared" si="48"/>
        <v>0</v>
      </c>
      <c r="U295" s="125">
        <f t="shared" si="48"/>
        <v>0</v>
      </c>
      <c r="V295" s="125">
        <f t="shared" si="48"/>
        <v>0</v>
      </c>
      <c r="W295" s="125">
        <f t="shared" si="48"/>
        <v>0</v>
      </c>
      <c r="X295" s="126">
        <f t="shared" si="48"/>
        <v>669.14176</v>
      </c>
      <c r="Y295" s="104">
        <f>X295/G289*100</f>
        <v>2.875555479157714</v>
      </c>
      <c r="Z295" s="97">
        <f>Z296</f>
        <v>5620.191</v>
      </c>
      <c r="AA295" s="191">
        <f t="shared" si="44"/>
        <v>56.20191</v>
      </c>
      <c r="AB295" s="188"/>
    </row>
    <row r="296" spans="1:28" ht="16.5" outlineLevel="6" thickBot="1">
      <c r="A296" s="157" t="s">
        <v>122</v>
      </c>
      <c r="B296" s="158">
        <v>951</v>
      </c>
      <c r="C296" s="159" t="s">
        <v>14</v>
      </c>
      <c r="D296" s="159" t="s">
        <v>322</v>
      </c>
      <c r="E296" s="159" t="s">
        <v>121</v>
      </c>
      <c r="F296" s="159"/>
      <c r="G296" s="160">
        <f>G297+G298</f>
        <v>10000</v>
      </c>
      <c r="H296" s="160">
        <f aca="true" t="shared" si="49" ref="H296:X296">H315</f>
        <v>0</v>
      </c>
      <c r="I296" s="160">
        <f t="shared" si="49"/>
        <v>0</v>
      </c>
      <c r="J296" s="160">
        <f t="shared" si="49"/>
        <v>0</v>
      </c>
      <c r="K296" s="160">
        <f t="shared" si="49"/>
        <v>0</v>
      </c>
      <c r="L296" s="160">
        <f t="shared" si="49"/>
        <v>0</v>
      </c>
      <c r="M296" s="160">
        <f t="shared" si="49"/>
        <v>0</v>
      </c>
      <c r="N296" s="160">
        <f t="shared" si="49"/>
        <v>0</v>
      </c>
      <c r="O296" s="160">
        <f t="shared" si="49"/>
        <v>0</v>
      </c>
      <c r="P296" s="160">
        <f t="shared" si="49"/>
        <v>0</v>
      </c>
      <c r="Q296" s="160">
        <f t="shared" si="49"/>
        <v>0</v>
      </c>
      <c r="R296" s="160">
        <f t="shared" si="49"/>
        <v>0</v>
      </c>
      <c r="S296" s="160">
        <f t="shared" si="49"/>
        <v>0</v>
      </c>
      <c r="T296" s="160">
        <f t="shared" si="49"/>
        <v>0</v>
      </c>
      <c r="U296" s="160">
        <f t="shared" si="49"/>
        <v>0</v>
      </c>
      <c r="V296" s="160">
        <f t="shared" si="49"/>
        <v>0</v>
      </c>
      <c r="W296" s="160">
        <f t="shared" si="49"/>
        <v>0</v>
      </c>
      <c r="X296" s="175">
        <f t="shared" si="49"/>
        <v>669.14176</v>
      </c>
      <c r="Y296" s="164">
        <f>X296/G290*100</f>
        <v>12.697187096774194</v>
      </c>
      <c r="Z296" s="160">
        <f>Z297+Z298</f>
        <v>5620.191</v>
      </c>
      <c r="AA296" s="191">
        <f t="shared" si="44"/>
        <v>56.20191</v>
      </c>
      <c r="AB296" s="188"/>
    </row>
    <row r="297" spans="1:28" ht="48" outlineLevel="6" thickBot="1">
      <c r="A297" s="60" t="s">
        <v>212</v>
      </c>
      <c r="B297" s="54">
        <v>951</v>
      </c>
      <c r="C297" s="55" t="s">
        <v>14</v>
      </c>
      <c r="D297" s="55" t="s">
        <v>322</v>
      </c>
      <c r="E297" s="55" t="s">
        <v>89</v>
      </c>
      <c r="F297" s="55"/>
      <c r="G297" s="93">
        <v>10000</v>
      </c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113"/>
      <c r="Y297" s="104"/>
      <c r="Z297" s="135">
        <v>5620.191</v>
      </c>
      <c r="AA297" s="191">
        <f t="shared" si="44"/>
        <v>56.20191</v>
      </c>
      <c r="AB297" s="188"/>
    </row>
    <row r="298" spans="1:28" ht="16.5" outlineLevel="6" thickBot="1">
      <c r="A298" s="58" t="s">
        <v>87</v>
      </c>
      <c r="B298" s="54">
        <v>951</v>
      </c>
      <c r="C298" s="55" t="s">
        <v>14</v>
      </c>
      <c r="D298" s="55" t="s">
        <v>331</v>
      </c>
      <c r="E298" s="55" t="s">
        <v>88</v>
      </c>
      <c r="F298" s="55"/>
      <c r="G298" s="93">
        <v>0</v>
      </c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113"/>
      <c r="Y298" s="104"/>
      <c r="Z298" s="93">
        <v>0</v>
      </c>
      <c r="AA298" s="191">
        <v>0</v>
      </c>
      <c r="AB298" s="188"/>
    </row>
    <row r="299" spans="1:28" ht="32.25" outlineLevel="6" thickBot="1">
      <c r="A299" s="5" t="s">
        <v>169</v>
      </c>
      <c r="B299" s="16">
        <v>951</v>
      </c>
      <c r="C299" s="6" t="s">
        <v>14</v>
      </c>
      <c r="D299" s="6" t="s">
        <v>323</v>
      </c>
      <c r="E299" s="6" t="s">
        <v>5</v>
      </c>
      <c r="F299" s="6"/>
      <c r="G299" s="97">
        <f>G300</f>
        <v>8000</v>
      </c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113"/>
      <c r="Y299" s="104"/>
      <c r="Z299" s="97">
        <f>Z300</f>
        <v>3263.057</v>
      </c>
      <c r="AA299" s="191">
        <f t="shared" si="44"/>
        <v>40.7882125</v>
      </c>
      <c r="AB299" s="188"/>
    </row>
    <row r="300" spans="1:28" ht="34.5" customHeight="1" outlineLevel="6" thickBot="1">
      <c r="A300" s="157" t="s">
        <v>122</v>
      </c>
      <c r="B300" s="158">
        <v>951</v>
      </c>
      <c r="C300" s="159" t="s">
        <v>14</v>
      </c>
      <c r="D300" s="159" t="s">
        <v>323</v>
      </c>
      <c r="E300" s="159" t="s">
        <v>121</v>
      </c>
      <c r="F300" s="159"/>
      <c r="G300" s="160">
        <f>G301</f>
        <v>8000</v>
      </c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75"/>
      <c r="Y300" s="164"/>
      <c r="Z300" s="160">
        <f>Z301</f>
        <v>3263.057</v>
      </c>
      <c r="AA300" s="191">
        <f t="shared" si="44"/>
        <v>40.7882125</v>
      </c>
      <c r="AB300" s="188"/>
    </row>
    <row r="301" spans="1:28" ht="48" outlineLevel="6" thickBot="1">
      <c r="A301" s="60" t="s">
        <v>212</v>
      </c>
      <c r="B301" s="54">
        <v>951</v>
      </c>
      <c r="C301" s="55" t="s">
        <v>14</v>
      </c>
      <c r="D301" s="55" t="s">
        <v>323</v>
      </c>
      <c r="E301" s="55" t="s">
        <v>89</v>
      </c>
      <c r="F301" s="55"/>
      <c r="G301" s="93">
        <v>8000</v>
      </c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113"/>
      <c r="Y301" s="104"/>
      <c r="Z301" s="135">
        <v>3263.057</v>
      </c>
      <c r="AA301" s="191">
        <f t="shared" si="44"/>
        <v>40.7882125</v>
      </c>
      <c r="AB301" s="188"/>
    </row>
    <row r="302" spans="1:28" ht="32.25" outlineLevel="6" thickBot="1">
      <c r="A302" s="48" t="s">
        <v>260</v>
      </c>
      <c r="B302" s="16">
        <v>951</v>
      </c>
      <c r="C302" s="6" t="s">
        <v>14</v>
      </c>
      <c r="D302" s="6" t="s">
        <v>324</v>
      </c>
      <c r="E302" s="6" t="s">
        <v>5</v>
      </c>
      <c r="F302" s="6"/>
      <c r="G302" s="97">
        <f>G303</f>
        <v>0</v>
      </c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113"/>
      <c r="Y302" s="104"/>
      <c r="Z302" s="97">
        <f>Z303</f>
        <v>0</v>
      </c>
      <c r="AA302" s="191">
        <v>0</v>
      </c>
      <c r="AB302" s="188"/>
    </row>
    <row r="303" spans="1:28" ht="16.5" outlineLevel="6" thickBot="1">
      <c r="A303" s="179" t="s">
        <v>122</v>
      </c>
      <c r="B303" s="180">
        <v>951</v>
      </c>
      <c r="C303" s="181" t="s">
        <v>14</v>
      </c>
      <c r="D303" s="181" t="s">
        <v>324</v>
      </c>
      <c r="E303" s="181" t="s">
        <v>121</v>
      </c>
      <c r="F303" s="181"/>
      <c r="G303" s="182">
        <f>G304</f>
        <v>0</v>
      </c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7"/>
      <c r="Y303" s="186"/>
      <c r="Z303" s="182">
        <f>Z304</f>
        <v>0</v>
      </c>
      <c r="AA303" s="191">
        <v>0</v>
      </c>
      <c r="AB303" s="188"/>
    </row>
    <row r="304" spans="1:28" ht="48" outlineLevel="6" thickBot="1">
      <c r="A304" s="60" t="s">
        <v>212</v>
      </c>
      <c r="B304" s="54">
        <v>951</v>
      </c>
      <c r="C304" s="55" t="s">
        <v>14</v>
      </c>
      <c r="D304" s="55" t="s">
        <v>324</v>
      </c>
      <c r="E304" s="55" t="s">
        <v>89</v>
      </c>
      <c r="F304" s="55"/>
      <c r="G304" s="93">
        <v>0</v>
      </c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113"/>
      <c r="Y304" s="104"/>
      <c r="Z304" s="93">
        <v>0</v>
      </c>
      <c r="AA304" s="191">
        <v>0</v>
      </c>
      <c r="AB304" s="188"/>
    </row>
    <row r="305" spans="1:28" ht="32.25" outlineLevel="6" thickBot="1">
      <c r="A305" s="49" t="s">
        <v>396</v>
      </c>
      <c r="B305" s="14">
        <v>951</v>
      </c>
      <c r="C305" s="9" t="s">
        <v>14</v>
      </c>
      <c r="D305" s="9" t="s">
        <v>394</v>
      </c>
      <c r="E305" s="9" t="s">
        <v>5</v>
      </c>
      <c r="F305" s="9"/>
      <c r="G305" s="92">
        <f>G306</f>
        <v>116</v>
      </c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113"/>
      <c r="Y305" s="104"/>
      <c r="Z305" s="92">
        <f>Z306</f>
        <v>0</v>
      </c>
      <c r="AA305" s="191">
        <f t="shared" si="44"/>
        <v>0</v>
      </c>
      <c r="AB305" s="188"/>
    </row>
    <row r="306" spans="1:28" ht="32.25" outlineLevel="6" thickBot="1">
      <c r="A306" s="71" t="s">
        <v>395</v>
      </c>
      <c r="B306" s="16">
        <v>951</v>
      </c>
      <c r="C306" s="6" t="s">
        <v>14</v>
      </c>
      <c r="D306" s="6" t="s">
        <v>394</v>
      </c>
      <c r="E306" s="6" t="s">
        <v>5</v>
      </c>
      <c r="F306" s="6"/>
      <c r="G306" s="97">
        <f>G307</f>
        <v>116</v>
      </c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113"/>
      <c r="Y306" s="104"/>
      <c r="Z306" s="97">
        <f>Z307</f>
        <v>0</v>
      </c>
      <c r="AA306" s="191">
        <f t="shared" si="44"/>
        <v>0</v>
      </c>
      <c r="AB306" s="188"/>
    </row>
    <row r="307" spans="1:28" ht="16.5" outlineLevel="6" thickBot="1">
      <c r="A307" s="157" t="s">
        <v>122</v>
      </c>
      <c r="B307" s="158">
        <v>951</v>
      </c>
      <c r="C307" s="159" t="s">
        <v>14</v>
      </c>
      <c r="D307" s="159" t="s">
        <v>403</v>
      </c>
      <c r="E307" s="159" t="s">
        <v>121</v>
      </c>
      <c r="F307" s="159"/>
      <c r="G307" s="160">
        <f>G308</f>
        <v>116</v>
      </c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75"/>
      <c r="Y307" s="164"/>
      <c r="Z307" s="160">
        <f>Z308</f>
        <v>0</v>
      </c>
      <c r="AA307" s="191">
        <f t="shared" si="44"/>
        <v>0</v>
      </c>
      <c r="AB307" s="188"/>
    </row>
    <row r="308" spans="1:28" ht="16.5" outlineLevel="6" thickBot="1">
      <c r="A308" s="58" t="s">
        <v>87</v>
      </c>
      <c r="B308" s="54">
        <v>951</v>
      </c>
      <c r="C308" s="55" t="s">
        <v>14</v>
      </c>
      <c r="D308" s="55" t="s">
        <v>403</v>
      </c>
      <c r="E308" s="55" t="s">
        <v>88</v>
      </c>
      <c r="F308" s="55"/>
      <c r="G308" s="93">
        <v>116</v>
      </c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113"/>
      <c r="Y308" s="104"/>
      <c r="Z308" s="93">
        <v>0</v>
      </c>
      <c r="AA308" s="191">
        <f t="shared" si="44"/>
        <v>0</v>
      </c>
      <c r="AB308" s="188"/>
    </row>
    <row r="309" spans="1:28" ht="16.5" outlineLevel="6" thickBot="1">
      <c r="A309" s="8" t="s">
        <v>242</v>
      </c>
      <c r="B309" s="14">
        <v>951</v>
      </c>
      <c r="C309" s="9" t="s">
        <v>14</v>
      </c>
      <c r="D309" s="9" t="s">
        <v>325</v>
      </c>
      <c r="E309" s="9" t="s">
        <v>5</v>
      </c>
      <c r="F309" s="9"/>
      <c r="G309" s="92">
        <f>G310</f>
        <v>100</v>
      </c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113"/>
      <c r="Y309" s="104"/>
      <c r="Z309" s="92">
        <f>Z310</f>
        <v>75</v>
      </c>
      <c r="AA309" s="191">
        <f t="shared" si="44"/>
        <v>75</v>
      </c>
      <c r="AB309" s="188"/>
    </row>
    <row r="310" spans="1:28" ht="48" outlineLevel="6" thickBot="1">
      <c r="A310" s="48" t="s">
        <v>170</v>
      </c>
      <c r="B310" s="16">
        <v>951</v>
      </c>
      <c r="C310" s="6" t="s">
        <v>14</v>
      </c>
      <c r="D310" s="6" t="s">
        <v>326</v>
      </c>
      <c r="E310" s="6" t="s">
        <v>5</v>
      </c>
      <c r="F310" s="6"/>
      <c r="G310" s="97">
        <f>G311</f>
        <v>100</v>
      </c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113"/>
      <c r="Y310" s="104"/>
      <c r="Z310" s="97">
        <f>Z311</f>
        <v>75</v>
      </c>
      <c r="AA310" s="191">
        <f t="shared" si="44"/>
        <v>75</v>
      </c>
      <c r="AB310" s="188"/>
    </row>
    <row r="311" spans="1:28" ht="32.25" outlineLevel="6" thickBot="1">
      <c r="A311" s="152" t="s">
        <v>101</v>
      </c>
      <c r="B311" s="153">
        <v>951</v>
      </c>
      <c r="C311" s="154" t="s">
        <v>14</v>
      </c>
      <c r="D311" s="154" t="s">
        <v>326</v>
      </c>
      <c r="E311" s="154" t="s">
        <v>95</v>
      </c>
      <c r="F311" s="154"/>
      <c r="G311" s="155">
        <f>G312</f>
        <v>100</v>
      </c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78"/>
      <c r="Y311" s="156"/>
      <c r="Z311" s="155">
        <f>Z312</f>
        <v>75</v>
      </c>
      <c r="AA311" s="191">
        <f t="shared" si="44"/>
        <v>75</v>
      </c>
      <c r="AB311" s="188"/>
    </row>
    <row r="312" spans="1:28" ht="32.25" outlineLevel="6" thickBot="1">
      <c r="A312" s="50" t="s">
        <v>103</v>
      </c>
      <c r="B312" s="54">
        <v>951</v>
      </c>
      <c r="C312" s="55" t="s">
        <v>14</v>
      </c>
      <c r="D312" s="55" t="s">
        <v>326</v>
      </c>
      <c r="E312" s="55" t="s">
        <v>97</v>
      </c>
      <c r="F312" s="55"/>
      <c r="G312" s="93">
        <v>100</v>
      </c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113"/>
      <c r="Y312" s="104"/>
      <c r="Z312" s="135">
        <v>75</v>
      </c>
      <c r="AA312" s="191">
        <f t="shared" si="44"/>
        <v>75</v>
      </c>
      <c r="AB312" s="188"/>
    </row>
    <row r="313" spans="1:28" ht="16.5" outlineLevel="6" thickBot="1">
      <c r="A313" s="8" t="s">
        <v>243</v>
      </c>
      <c r="B313" s="14">
        <v>951</v>
      </c>
      <c r="C313" s="9" t="s">
        <v>14</v>
      </c>
      <c r="D313" s="9" t="s">
        <v>327</v>
      </c>
      <c r="E313" s="9" t="s">
        <v>5</v>
      </c>
      <c r="F313" s="9"/>
      <c r="G313" s="92">
        <f>G314</f>
        <v>100</v>
      </c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113"/>
      <c r="Y313" s="104"/>
      <c r="Z313" s="92">
        <f>Z314</f>
        <v>10</v>
      </c>
      <c r="AA313" s="191">
        <f t="shared" si="44"/>
        <v>10</v>
      </c>
      <c r="AB313" s="188"/>
    </row>
    <row r="314" spans="1:28" ht="32.25" outlineLevel="6" thickBot="1">
      <c r="A314" s="48" t="s">
        <v>171</v>
      </c>
      <c r="B314" s="16">
        <v>951</v>
      </c>
      <c r="C314" s="6" t="s">
        <v>14</v>
      </c>
      <c r="D314" s="6" t="s">
        <v>328</v>
      </c>
      <c r="E314" s="6" t="s">
        <v>5</v>
      </c>
      <c r="F314" s="6"/>
      <c r="G314" s="97">
        <f>G315</f>
        <v>100</v>
      </c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113"/>
      <c r="Y314" s="104"/>
      <c r="Z314" s="97">
        <f>Z315</f>
        <v>10</v>
      </c>
      <c r="AA314" s="191">
        <f t="shared" si="44"/>
        <v>10</v>
      </c>
      <c r="AB314" s="188"/>
    </row>
    <row r="315" spans="1:28" ht="32.25" outlineLevel="6" thickBot="1">
      <c r="A315" s="152" t="s">
        <v>101</v>
      </c>
      <c r="B315" s="153">
        <v>951</v>
      </c>
      <c r="C315" s="154" t="s">
        <v>14</v>
      </c>
      <c r="D315" s="154" t="s">
        <v>328</v>
      </c>
      <c r="E315" s="154" t="s">
        <v>95</v>
      </c>
      <c r="F315" s="154"/>
      <c r="G315" s="155">
        <f>G316</f>
        <v>100</v>
      </c>
      <c r="H315" s="176">
        <f aca="true" t="shared" si="50" ref="H315:X315">H316</f>
        <v>0</v>
      </c>
      <c r="I315" s="176">
        <f t="shared" si="50"/>
        <v>0</v>
      </c>
      <c r="J315" s="176">
        <f t="shared" si="50"/>
        <v>0</v>
      </c>
      <c r="K315" s="176">
        <f t="shared" si="50"/>
        <v>0</v>
      </c>
      <c r="L315" s="176">
        <f t="shared" si="50"/>
        <v>0</v>
      </c>
      <c r="M315" s="176">
        <f t="shared" si="50"/>
        <v>0</v>
      </c>
      <c r="N315" s="176">
        <f t="shared" si="50"/>
        <v>0</v>
      </c>
      <c r="O315" s="176">
        <f t="shared" si="50"/>
        <v>0</v>
      </c>
      <c r="P315" s="176">
        <f t="shared" si="50"/>
        <v>0</v>
      </c>
      <c r="Q315" s="176">
        <f t="shared" si="50"/>
        <v>0</v>
      </c>
      <c r="R315" s="176">
        <f t="shared" si="50"/>
        <v>0</v>
      </c>
      <c r="S315" s="176">
        <f t="shared" si="50"/>
        <v>0</v>
      </c>
      <c r="T315" s="176">
        <f t="shared" si="50"/>
        <v>0</v>
      </c>
      <c r="U315" s="176">
        <f t="shared" si="50"/>
        <v>0</v>
      </c>
      <c r="V315" s="176">
        <f t="shared" si="50"/>
        <v>0</v>
      </c>
      <c r="W315" s="176">
        <f t="shared" si="50"/>
        <v>0</v>
      </c>
      <c r="X315" s="177">
        <f t="shared" si="50"/>
        <v>669.14176</v>
      </c>
      <c r="Y315" s="156">
        <f>X315/G309*100</f>
        <v>669.14176</v>
      </c>
      <c r="Z315" s="155">
        <f>Z316</f>
        <v>10</v>
      </c>
      <c r="AA315" s="191">
        <f t="shared" si="44"/>
        <v>10</v>
      </c>
      <c r="AB315" s="188"/>
    </row>
    <row r="316" spans="1:28" ht="32.25" outlineLevel="6" thickBot="1">
      <c r="A316" s="50" t="s">
        <v>103</v>
      </c>
      <c r="B316" s="54">
        <v>951</v>
      </c>
      <c r="C316" s="55" t="s">
        <v>14</v>
      </c>
      <c r="D316" s="55" t="s">
        <v>328</v>
      </c>
      <c r="E316" s="55" t="s">
        <v>97</v>
      </c>
      <c r="F316" s="55"/>
      <c r="G316" s="93">
        <v>100</v>
      </c>
      <c r="H316" s="128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127"/>
      <c r="X316" s="111">
        <v>669.14176</v>
      </c>
      <c r="Y316" s="104">
        <f>X316/G310*100</f>
        <v>669.14176</v>
      </c>
      <c r="Z316" s="135">
        <v>10</v>
      </c>
      <c r="AA316" s="191">
        <f t="shared" si="44"/>
        <v>10</v>
      </c>
      <c r="AB316" s="188"/>
    </row>
    <row r="317" spans="1:28" ht="19.5" outlineLevel="6" thickBot="1">
      <c r="A317" s="8" t="s">
        <v>244</v>
      </c>
      <c r="B317" s="14">
        <v>951</v>
      </c>
      <c r="C317" s="9" t="s">
        <v>14</v>
      </c>
      <c r="D317" s="9" t="s">
        <v>329</v>
      </c>
      <c r="E317" s="9" t="s">
        <v>5</v>
      </c>
      <c r="F317" s="9"/>
      <c r="G317" s="92">
        <f>G318</f>
        <v>50</v>
      </c>
      <c r="H317" s="129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12"/>
      <c r="Y317" s="104"/>
      <c r="Z317" s="92">
        <f>Z318</f>
        <v>0</v>
      </c>
      <c r="AA317" s="191">
        <f t="shared" si="44"/>
        <v>0</v>
      </c>
      <c r="AB317" s="188"/>
    </row>
    <row r="318" spans="1:28" ht="32.25" outlineLevel="6" thickBot="1">
      <c r="A318" s="48" t="s">
        <v>172</v>
      </c>
      <c r="B318" s="16">
        <v>951</v>
      </c>
      <c r="C318" s="6" t="s">
        <v>14</v>
      </c>
      <c r="D318" s="6" t="s">
        <v>330</v>
      </c>
      <c r="E318" s="6" t="s">
        <v>5</v>
      </c>
      <c r="F318" s="6"/>
      <c r="G318" s="97">
        <f>G319</f>
        <v>50</v>
      </c>
      <c r="H318" s="129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12"/>
      <c r="Y318" s="104"/>
      <c r="Z318" s="97">
        <f>Z319</f>
        <v>0</v>
      </c>
      <c r="AA318" s="191">
        <f t="shared" si="44"/>
        <v>0</v>
      </c>
      <c r="AB318" s="188"/>
    </row>
    <row r="319" spans="1:28" ht="32.25" outlineLevel="6" thickBot="1">
      <c r="A319" s="179" t="s">
        <v>101</v>
      </c>
      <c r="B319" s="180">
        <v>951</v>
      </c>
      <c r="C319" s="181" t="s">
        <v>14</v>
      </c>
      <c r="D319" s="181" t="s">
        <v>330</v>
      </c>
      <c r="E319" s="181" t="s">
        <v>95</v>
      </c>
      <c r="F319" s="181"/>
      <c r="G319" s="182">
        <f>G320</f>
        <v>50</v>
      </c>
      <c r="H319" s="183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5"/>
      <c r="Y319" s="186"/>
      <c r="Z319" s="182">
        <f>Z320</f>
        <v>0</v>
      </c>
      <c r="AA319" s="191">
        <f t="shared" si="44"/>
        <v>0</v>
      </c>
      <c r="AB319" s="188"/>
    </row>
    <row r="320" spans="1:28" ht="32.25" outlineLevel="6" thickBot="1">
      <c r="A320" s="50" t="s">
        <v>103</v>
      </c>
      <c r="B320" s="54">
        <v>951</v>
      </c>
      <c r="C320" s="55" t="s">
        <v>14</v>
      </c>
      <c r="D320" s="55" t="s">
        <v>330</v>
      </c>
      <c r="E320" s="55" t="s">
        <v>97</v>
      </c>
      <c r="F320" s="55"/>
      <c r="G320" s="93">
        <v>50</v>
      </c>
      <c r="H320" s="129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12"/>
      <c r="Y320" s="104"/>
      <c r="Z320" s="93">
        <v>0</v>
      </c>
      <c r="AA320" s="191">
        <f t="shared" si="44"/>
        <v>0</v>
      </c>
      <c r="AB320" s="188"/>
    </row>
    <row r="321" spans="1:28" ht="19.5" outlineLevel="6" thickBot="1">
      <c r="A321" s="66" t="s">
        <v>44</v>
      </c>
      <c r="B321" s="13">
        <v>951</v>
      </c>
      <c r="C321" s="11" t="s">
        <v>43</v>
      </c>
      <c r="D321" s="11" t="s">
        <v>271</v>
      </c>
      <c r="E321" s="11" t="s">
        <v>5</v>
      </c>
      <c r="F321" s="11"/>
      <c r="G321" s="91">
        <f>G322+G328+G343</f>
        <v>2119.19</v>
      </c>
      <c r="H321" s="129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12"/>
      <c r="Y321" s="104"/>
      <c r="Z321" s="91">
        <f>Z322+Z328+Z343</f>
        <v>332.93199999999996</v>
      </c>
      <c r="AA321" s="191">
        <f t="shared" si="44"/>
        <v>15.710342159032459</v>
      </c>
      <c r="AB321" s="188"/>
    </row>
    <row r="322" spans="1:28" ht="19.5" outlineLevel="6" thickBot="1">
      <c r="A322" s="78" t="s">
        <v>36</v>
      </c>
      <c r="B322" s="13">
        <v>951</v>
      </c>
      <c r="C322" s="27" t="s">
        <v>15</v>
      </c>
      <c r="D322" s="27" t="s">
        <v>271</v>
      </c>
      <c r="E322" s="27" t="s">
        <v>5</v>
      </c>
      <c r="F322" s="27"/>
      <c r="G322" s="99">
        <f>G323</f>
        <v>764</v>
      </c>
      <c r="H322" s="129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12"/>
      <c r="Y322" s="104"/>
      <c r="Z322" s="99">
        <f>Z323</f>
        <v>308.044</v>
      </c>
      <c r="AA322" s="191">
        <f t="shared" si="44"/>
        <v>40.31989528795811</v>
      </c>
      <c r="AB322" s="188"/>
    </row>
    <row r="323" spans="1:28" ht="32.25" outlineLevel="6" thickBot="1">
      <c r="A323" s="69" t="s">
        <v>137</v>
      </c>
      <c r="B323" s="14">
        <v>951</v>
      </c>
      <c r="C323" s="9" t="s">
        <v>15</v>
      </c>
      <c r="D323" s="9" t="s">
        <v>272</v>
      </c>
      <c r="E323" s="9" t="s">
        <v>5</v>
      </c>
      <c r="F323" s="9"/>
      <c r="G323" s="92">
        <f>G324</f>
        <v>764</v>
      </c>
      <c r="H323" s="129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12"/>
      <c r="Y323" s="104"/>
      <c r="Z323" s="92">
        <f>Z324</f>
        <v>308.044</v>
      </c>
      <c r="AA323" s="191">
        <f t="shared" si="44"/>
        <v>40.31989528795811</v>
      </c>
      <c r="AB323" s="188"/>
    </row>
    <row r="324" spans="1:28" ht="35.25" customHeight="1" outlineLevel="6" thickBot="1">
      <c r="A324" s="69" t="s">
        <v>138</v>
      </c>
      <c r="B324" s="14">
        <v>951</v>
      </c>
      <c r="C324" s="9" t="s">
        <v>15</v>
      </c>
      <c r="D324" s="9" t="s">
        <v>273</v>
      </c>
      <c r="E324" s="9" t="s">
        <v>5</v>
      </c>
      <c r="F324" s="9"/>
      <c r="G324" s="92">
        <f>G325</f>
        <v>764</v>
      </c>
      <c r="H324" s="129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12"/>
      <c r="Y324" s="104"/>
      <c r="Z324" s="92">
        <f>Z325</f>
        <v>308.044</v>
      </c>
      <c r="AA324" s="191">
        <f t="shared" si="44"/>
        <v>40.31989528795811</v>
      </c>
      <c r="AB324" s="188"/>
    </row>
    <row r="325" spans="1:28" ht="32.25" outlineLevel="6" thickBot="1">
      <c r="A325" s="56" t="s">
        <v>173</v>
      </c>
      <c r="B325" s="52">
        <v>951</v>
      </c>
      <c r="C325" s="53" t="s">
        <v>15</v>
      </c>
      <c r="D325" s="53" t="s">
        <v>332</v>
      </c>
      <c r="E325" s="53" t="s">
        <v>5</v>
      </c>
      <c r="F325" s="53"/>
      <c r="G325" s="94">
        <f>G326</f>
        <v>764</v>
      </c>
      <c r="H325" s="129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12"/>
      <c r="Y325" s="104"/>
      <c r="Z325" s="94">
        <f>Z326</f>
        <v>308.044</v>
      </c>
      <c r="AA325" s="191">
        <f t="shared" si="44"/>
        <v>40.31989528795811</v>
      </c>
      <c r="AB325" s="188"/>
    </row>
    <row r="326" spans="1:28" ht="32.25" outlineLevel="6" thickBot="1">
      <c r="A326" s="5" t="s">
        <v>126</v>
      </c>
      <c r="B326" s="16">
        <v>951</v>
      </c>
      <c r="C326" s="6" t="s">
        <v>15</v>
      </c>
      <c r="D326" s="6" t="s">
        <v>332</v>
      </c>
      <c r="E326" s="6" t="s">
        <v>124</v>
      </c>
      <c r="F326" s="6"/>
      <c r="G326" s="97">
        <f>G327</f>
        <v>764</v>
      </c>
      <c r="H326" s="129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12"/>
      <c r="Y326" s="104"/>
      <c r="Z326" s="97">
        <f>Z327</f>
        <v>308.044</v>
      </c>
      <c r="AA326" s="191">
        <f t="shared" si="44"/>
        <v>40.31989528795811</v>
      </c>
      <c r="AB326" s="188"/>
    </row>
    <row r="327" spans="1:28" ht="32.25" outlineLevel="6" thickBot="1">
      <c r="A327" s="50" t="s">
        <v>127</v>
      </c>
      <c r="B327" s="54">
        <v>951</v>
      </c>
      <c r="C327" s="55" t="s">
        <v>15</v>
      </c>
      <c r="D327" s="55" t="s">
        <v>332</v>
      </c>
      <c r="E327" s="55" t="s">
        <v>125</v>
      </c>
      <c r="F327" s="55"/>
      <c r="G327" s="93">
        <v>764</v>
      </c>
      <c r="H327" s="129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12"/>
      <c r="Y327" s="104"/>
      <c r="Z327" s="135">
        <v>308.044</v>
      </c>
      <c r="AA327" s="191">
        <f t="shared" si="44"/>
        <v>40.31989528795811</v>
      </c>
      <c r="AB327" s="188"/>
    </row>
    <row r="328" spans="1:28" ht="19.5" outlineLevel="6" thickBot="1">
      <c r="A328" s="78" t="s">
        <v>37</v>
      </c>
      <c r="B328" s="13">
        <v>951</v>
      </c>
      <c r="C328" s="27" t="s">
        <v>16</v>
      </c>
      <c r="D328" s="27" t="s">
        <v>271</v>
      </c>
      <c r="E328" s="27" t="s">
        <v>5</v>
      </c>
      <c r="F328" s="27"/>
      <c r="G328" s="99">
        <f>G329+G334</f>
        <v>1305.19</v>
      </c>
      <c r="H328" s="129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12"/>
      <c r="Y328" s="104"/>
      <c r="Z328" s="99">
        <f>Z329+Z334</f>
        <v>24.888</v>
      </c>
      <c r="AA328" s="191">
        <f t="shared" si="44"/>
        <v>1.906848811284181</v>
      </c>
      <c r="AB328" s="188"/>
    </row>
    <row r="329" spans="1:28" ht="32.25" outlineLevel="6" thickBot="1">
      <c r="A329" s="69" t="s">
        <v>137</v>
      </c>
      <c r="B329" s="14">
        <v>951</v>
      </c>
      <c r="C329" s="9" t="s">
        <v>16</v>
      </c>
      <c r="D329" s="9" t="s">
        <v>272</v>
      </c>
      <c r="E329" s="9" t="s">
        <v>5</v>
      </c>
      <c r="F329" s="9"/>
      <c r="G329" s="92">
        <f>G330</f>
        <v>24.89</v>
      </c>
      <c r="H329" s="129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12"/>
      <c r="Y329" s="104"/>
      <c r="Z329" s="92">
        <f>Z330</f>
        <v>24.888</v>
      </c>
      <c r="AA329" s="191">
        <f t="shared" si="44"/>
        <v>99.99196464443551</v>
      </c>
      <c r="AB329" s="188"/>
    </row>
    <row r="330" spans="1:28" ht="32.25" outlineLevel="6" thickBot="1">
      <c r="A330" s="69" t="s">
        <v>138</v>
      </c>
      <c r="B330" s="14">
        <v>951</v>
      </c>
      <c r="C330" s="9" t="s">
        <v>16</v>
      </c>
      <c r="D330" s="9" t="s">
        <v>273</v>
      </c>
      <c r="E330" s="9" t="s">
        <v>5</v>
      </c>
      <c r="F330" s="9"/>
      <c r="G330" s="92">
        <f>G331</f>
        <v>24.89</v>
      </c>
      <c r="H330" s="129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12"/>
      <c r="Y330" s="104"/>
      <c r="Z330" s="92">
        <f>Z331</f>
        <v>24.888</v>
      </c>
      <c r="AA330" s="191">
        <f t="shared" si="44"/>
        <v>99.99196464443551</v>
      </c>
      <c r="AB330" s="188"/>
    </row>
    <row r="331" spans="1:28" ht="63.75" outlineLevel="6" thickBot="1">
      <c r="A331" s="56" t="s">
        <v>410</v>
      </c>
      <c r="B331" s="52">
        <v>951</v>
      </c>
      <c r="C331" s="53" t="s">
        <v>16</v>
      </c>
      <c r="D331" s="53" t="s">
        <v>405</v>
      </c>
      <c r="E331" s="53" t="s">
        <v>5</v>
      </c>
      <c r="F331" s="53"/>
      <c r="G331" s="94">
        <f>G332</f>
        <v>24.89</v>
      </c>
      <c r="H331" s="129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12"/>
      <c r="Y331" s="104"/>
      <c r="Z331" s="94">
        <f>Z332</f>
        <v>24.888</v>
      </c>
      <c r="AA331" s="191">
        <f t="shared" si="44"/>
        <v>99.99196464443551</v>
      </c>
      <c r="AB331" s="188"/>
    </row>
    <row r="332" spans="1:28" ht="32.25" outlineLevel="6" thickBot="1">
      <c r="A332" s="5" t="s">
        <v>108</v>
      </c>
      <c r="B332" s="16">
        <v>951</v>
      </c>
      <c r="C332" s="6" t="s">
        <v>16</v>
      </c>
      <c r="D332" s="6" t="s">
        <v>405</v>
      </c>
      <c r="E332" s="6" t="s">
        <v>107</v>
      </c>
      <c r="F332" s="6"/>
      <c r="G332" s="97">
        <f>G333</f>
        <v>24.89</v>
      </c>
      <c r="H332" s="129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12"/>
      <c r="Y332" s="104"/>
      <c r="Z332" s="97">
        <f>Z333</f>
        <v>24.888</v>
      </c>
      <c r="AA332" s="191">
        <f aca="true" t="shared" si="51" ref="AA332:AA394">Z332/G332*100</f>
        <v>99.99196464443551</v>
      </c>
      <c r="AB332" s="188"/>
    </row>
    <row r="333" spans="1:28" ht="32.25" outlineLevel="6" thickBot="1">
      <c r="A333" s="50" t="s">
        <v>127</v>
      </c>
      <c r="B333" s="54">
        <v>951</v>
      </c>
      <c r="C333" s="55" t="s">
        <v>16</v>
      </c>
      <c r="D333" s="55" t="s">
        <v>405</v>
      </c>
      <c r="E333" s="55" t="s">
        <v>128</v>
      </c>
      <c r="F333" s="55"/>
      <c r="G333" s="93">
        <v>24.89</v>
      </c>
      <c r="H333" s="129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12"/>
      <c r="Y333" s="104"/>
      <c r="Z333" s="135">
        <v>24.888</v>
      </c>
      <c r="AA333" s="191">
        <f t="shared" si="51"/>
        <v>99.99196464443551</v>
      </c>
      <c r="AB333" s="188"/>
    </row>
    <row r="334" spans="1:28" ht="19.5" outlineLevel="6" thickBot="1">
      <c r="A334" s="49" t="s">
        <v>148</v>
      </c>
      <c r="B334" s="14">
        <v>951</v>
      </c>
      <c r="C334" s="9" t="s">
        <v>16</v>
      </c>
      <c r="D334" s="9" t="s">
        <v>271</v>
      </c>
      <c r="E334" s="9" t="s">
        <v>5</v>
      </c>
      <c r="F334" s="9"/>
      <c r="G334" s="92">
        <f>G335+G339</f>
        <v>1280.3</v>
      </c>
      <c r="H334" s="129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12"/>
      <c r="Y334" s="104"/>
      <c r="Z334" s="92">
        <f>Z335+Z339</f>
        <v>0</v>
      </c>
      <c r="AA334" s="191">
        <f t="shared" si="51"/>
        <v>0</v>
      </c>
      <c r="AB334" s="188"/>
    </row>
    <row r="335" spans="1:28" ht="19.5" outlineLevel="6" thickBot="1">
      <c r="A335" s="8" t="s">
        <v>245</v>
      </c>
      <c r="B335" s="14">
        <v>951</v>
      </c>
      <c r="C335" s="9" t="s">
        <v>16</v>
      </c>
      <c r="D335" s="9" t="s">
        <v>333</v>
      </c>
      <c r="E335" s="9" t="s">
        <v>5</v>
      </c>
      <c r="F335" s="9"/>
      <c r="G335" s="92">
        <f>G336</f>
        <v>1280.3</v>
      </c>
      <c r="H335" s="125">
        <f aca="true" t="shared" si="52" ref="H335:X335">H336+H341</f>
        <v>0</v>
      </c>
      <c r="I335" s="125">
        <f t="shared" si="52"/>
        <v>0</v>
      </c>
      <c r="J335" s="125">
        <f t="shared" si="52"/>
        <v>0</v>
      </c>
      <c r="K335" s="125">
        <f t="shared" si="52"/>
        <v>0</v>
      </c>
      <c r="L335" s="125">
        <f t="shared" si="52"/>
        <v>0</v>
      </c>
      <c r="M335" s="125">
        <f t="shared" si="52"/>
        <v>0</v>
      </c>
      <c r="N335" s="125">
        <f t="shared" si="52"/>
        <v>0</v>
      </c>
      <c r="O335" s="125">
        <f t="shared" si="52"/>
        <v>0</v>
      </c>
      <c r="P335" s="125">
        <f t="shared" si="52"/>
        <v>0</v>
      </c>
      <c r="Q335" s="125">
        <f t="shared" si="52"/>
        <v>0</v>
      </c>
      <c r="R335" s="125">
        <f t="shared" si="52"/>
        <v>0</v>
      </c>
      <c r="S335" s="125">
        <f t="shared" si="52"/>
        <v>0</v>
      </c>
      <c r="T335" s="125">
        <f t="shared" si="52"/>
        <v>0</v>
      </c>
      <c r="U335" s="125">
        <f t="shared" si="52"/>
        <v>0</v>
      </c>
      <c r="V335" s="125">
        <f t="shared" si="52"/>
        <v>0</v>
      </c>
      <c r="W335" s="125">
        <f t="shared" si="52"/>
        <v>0</v>
      </c>
      <c r="X335" s="126">
        <f t="shared" si="52"/>
        <v>241.07674</v>
      </c>
      <c r="Y335" s="104">
        <f>X335/G323*100</f>
        <v>31.554547120418846</v>
      </c>
      <c r="Z335" s="92">
        <f>Z336</f>
        <v>0</v>
      </c>
      <c r="AA335" s="191">
        <f t="shared" si="51"/>
        <v>0</v>
      </c>
      <c r="AB335" s="188"/>
    </row>
    <row r="336" spans="1:28" ht="32.25" outlineLevel="6" thickBot="1">
      <c r="A336" s="71" t="s">
        <v>174</v>
      </c>
      <c r="B336" s="52">
        <v>951</v>
      </c>
      <c r="C336" s="53" t="s">
        <v>16</v>
      </c>
      <c r="D336" s="53" t="s">
        <v>404</v>
      </c>
      <c r="E336" s="53" t="s">
        <v>5</v>
      </c>
      <c r="F336" s="53"/>
      <c r="G336" s="94">
        <f>G337</f>
        <v>1280.3</v>
      </c>
      <c r="H336" s="102">
        <f aca="true" t="shared" si="53" ref="H336:X338">H337</f>
        <v>0</v>
      </c>
      <c r="I336" s="102">
        <f t="shared" si="53"/>
        <v>0</v>
      </c>
      <c r="J336" s="102">
        <f t="shared" si="53"/>
        <v>0</v>
      </c>
      <c r="K336" s="102">
        <f t="shared" si="53"/>
        <v>0</v>
      </c>
      <c r="L336" s="102">
        <f t="shared" si="53"/>
        <v>0</v>
      </c>
      <c r="M336" s="102">
        <f t="shared" si="53"/>
        <v>0</v>
      </c>
      <c r="N336" s="102">
        <f t="shared" si="53"/>
        <v>0</v>
      </c>
      <c r="O336" s="102">
        <f t="shared" si="53"/>
        <v>0</v>
      </c>
      <c r="P336" s="102">
        <f t="shared" si="53"/>
        <v>0</v>
      </c>
      <c r="Q336" s="102">
        <f t="shared" si="53"/>
        <v>0</v>
      </c>
      <c r="R336" s="102">
        <f t="shared" si="53"/>
        <v>0</v>
      </c>
      <c r="S336" s="102">
        <f t="shared" si="53"/>
        <v>0</v>
      </c>
      <c r="T336" s="102">
        <f t="shared" si="53"/>
        <v>0</v>
      </c>
      <c r="U336" s="102">
        <f t="shared" si="53"/>
        <v>0</v>
      </c>
      <c r="V336" s="102">
        <f t="shared" si="53"/>
        <v>0</v>
      </c>
      <c r="W336" s="102">
        <f t="shared" si="53"/>
        <v>0</v>
      </c>
      <c r="X336" s="113">
        <f t="shared" si="53"/>
        <v>178.07376</v>
      </c>
      <c r="Y336" s="104">
        <f>X336/G324*100</f>
        <v>23.308083769633505</v>
      </c>
      <c r="Z336" s="94">
        <f>Z337</f>
        <v>0</v>
      </c>
      <c r="AA336" s="191">
        <f t="shared" si="51"/>
        <v>0</v>
      </c>
      <c r="AB336" s="188"/>
    </row>
    <row r="337" spans="1:28" ht="32.25" outlineLevel="6" thickBot="1">
      <c r="A337" s="5" t="s">
        <v>108</v>
      </c>
      <c r="B337" s="16">
        <v>951</v>
      </c>
      <c r="C337" s="6" t="s">
        <v>16</v>
      </c>
      <c r="D337" s="6" t="s">
        <v>404</v>
      </c>
      <c r="E337" s="6" t="s">
        <v>107</v>
      </c>
      <c r="F337" s="6"/>
      <c r="G337" s="97">
        <f>G338</f>
        <v>1280.3</v>
      </c>
      <c r="H337" s="105">
        <f t="shared" si="53"/>
        <v>0</v>
      </c>
      <c r="I337" s="105">
        <f t="shared" si="53"/>
        <v>0</v>
      </c>
      <c r="J337" s="105">
        <f t="shared" si="53"/>
        <v>0</v>
      </c>
      <c r="K337" s="105">
        <f t="shared" si="53"/>
        <v>0</v>
      </c>
      <c r="L337" s="105">
        <f t="shared" si="53"/>
        <v>0</v>
      </c>
      <c r="M337" s="105">
        <f t="shared" si="53"/>
        <v>0</v>
      </c>
      <c r="N337" s="105">
        <f t="shared" si="53"/>
        <v>0</v>
      </c>
      <c r="O337" s="105">
        <f t="shared" si="53"/>
        <v>0</v>
      </c>
      <c r="P337" s="105">
        <f t="shared" si="53"/>
        <v>0</v>
      </c>
      <c r="Q337" s="105">
        <f t="shared" si="53"/>
        <v>0</v>
      </c>
      <c r="R337" s="105">
        <f t="shared" si="53"/>
        <v>0</v>
      </c>
      <c r="S337" s="105">
        <f t="shared" si="53"/>
        <v>0</v>
      </c>
      <c r="T337" s="105">
        <f t="shared" si="53"/>
        <v>0</v>
      </c>
      <c r="U337" s="105">
        <f t="shared" si="53"/>
        <v>0</v>
      </c>
      <c r="V337" s="105">
        <f t="shared" si="53"/>
        <v>0</v>
      </c>
      <c r="W337" s="105">
        <f t="shared" si="53"/>
        <v>0</v>
      </c>
      <c r="X337" s="114">
        <f t="shared" si="53"/>
        <v>178.07376</v>
      </c>
      <c r="Y337" s="104">
        <f>X337/G325*100</f>
        <v>23.308083769633505</v>
      </c>
      <c r="Z337" s="97">
        <f>Z338</f>
        <v>0</v>
      </c>
      <c r="AA337" s="191">
        <f t="shared" si="51"/>
        <v>0</v>
      </c>
      <c r="AB337" s="188"/>
    </row>
    <row r="338" spans="1:28" ht="16.5" outlineLevel="6" thickBot="1">
      <c r="A338" s="50" t="s">
        <v>129</v>
      </c>
      <c r="B338" s="54">
        <v>951</v>
      </c>
      <c r="C338" s="55" t="s">
        <v>16</v>
      </c>
      <c r="D338" s="55" t="s">
        <v>404</v>
      </c>
      <c r="E338" s="55" t="s">
        <v>128</v>
      </c>
      <c r="F338" s="55"/>
      <c r="G338" s="93">
        <v>1280.3</v>
      </c>
      <c r="H338" s="107">
        <f t="shared" si="53"/>
        <v>0</v>
      </c>
      <c r="I338" s="107">
        <f t="shared" si="53"/>
        <v>0</v>
      </c>
      <c r="J338" s="107">
        <f t="shared" si="53"/>
        <v>0</v>
      </c>
      <c r="K338" s="107">
        <f t="shared" si="53"/>
        <v>0</v>
      </c>
      <c r="L338" s="107">
        <f t="shared" si="53"/>
        <v>0</v>
      </c>
      <c r="M338" s="107">
        <f t="shared" si="53"/>
        <v>0</v>
      </c>
      <c r="N338" s="107">
        <f t="shared" si="53"/>
        <v>0</v>
      </c>
      <c r="O338" s="107">
        <f t="shared" si="53"/>
        <v>0</v>
      </c>
      <c r="P338" s="107">
        <f t="shared" si="53"/>
        <v>0</v>
      </c>
      <c r="Q338" s="107">
        <f t="shared" si="53"/>
        <v>0</v>
      </c>
      <c r="R338" s="107">
        <f t="shared" si="53"/>
        <v>0</v>
      </c>
      <c r="S338" s="107">
        <f t="shared" si="53"/>
        <v>0</v>
      </c>
      <c r="T338" s="107">
        <f t="shared" si="53"/>
        <v>0</v>
      </c>
      <c r="U338" s="107">
        <f t="shared" si="53"/>
        <v>0</v>
      </c>
      <c r="V338" s="107">
        <f t="shared" si="53"/>
        <v>0</v>
      </c>
      <c r="W338" s="107">
        <f t="shared" si="53"/>
        <v>0</v>
      </c>
      <c r="X338" s="115">
        <f t="shared" si="53"/>
        <v>178.07376</v>
      </c>
      <c r="Y338" s="104">
        <f>X338/G326*100</f>
        <v>23.308083769633505</v>
      </c>
      <c r="Z338" s="93">
        <v>0</v>
      </c>
      <c r="AA338" s="191">
        <f t="shared" si="51"/>
        <v>0</v>
      </c>
      <c r="AB338" s="188"/>
    </row>
    <row r="339" spans="1:28" ht="19.5" outlineLevel="6" thickBot="1">
      <c r="A339" s="8" t="s">
        <v>175</v>
      </c>
      <c r="B339" s="14">
        <v>951</v>
      </c>
      <c r="C339" s="9" t="s">
        <v>16</v>
      </c>
      <c r="D339" s="9" t="s">
        <v>334</v>
      </c>
      <c r="E339" s="9" t="s">
        <v>5</v>
      </c>
      <c r="F339" s="9"/>
      <c r="G339" s="92">
        <f>G340</f>
        <v>0</v>
      </c>
      <c r="H339" s="128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127"/>
      <c r="X339" s="111">
        <v>178.07376</v>
      </c>
      <c r="Y339" s="104">
        <f>X339/G327*100</f>
        <v>23.308083769633505</v>
      </c>
      <c r="Z339" s="92">
        <f>Z340</f>
        <v>0</v>
      </c>
      <c r="AA339" s="191">
        <v>0</v>
      </c>
      <c r="AB339" s="188"/>
    </row>
    <row r="340" spans="1:28" ht="32.25" outlineLevel="6" thickBot="1">
      <c r="A340" s="71" t="s">
        <v>174</v>
      </c>
      <c r="B340" s="52">
        <v>951</v>
      </c>
      <c r="C340" s="53" t="s">
        <v>16</v>
      </c>
      <c r="D340" s="53" t="s">
        <v>335</v>
      </c>
      <c r="E340" s="53" t="s">
        <v>5</v>
      </c>
      <c r="F340" s="53"/>
      <c r="G340" s="94">
        <f>G341</f>
        <v>0</v>
      </c>
      <c r="H340" s="129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12"/>
      <c r="Y340" s="104"/>
      <c r="Z340" s="94">
        <f>Z341</f>
        <v>0</v>
      </c>
      <c r="AA340" s="191">
        <v>0</v>
      </c>
      <c r="AB340" s="188"/>
    </row>
    <row r="341" spans="1:28" ht="32.25" outlineLevel="6" thickBot="1">
      <c r="A341" s="5" t="s">
        <v>108</v>
      </c>
      <c r="B341" s="16">
        <v>951</v>
      </c>
      <c r="C341" s="6" t="s">
        <v>16</v>
      </c>
      <c r="D341" s="6" t="s">
        <v>335</v>
      </c>
      <c r="E341" s="6" t="s">
        <v>107</v>
      </c>
      <c r="F341" s="6"/>
      <c r="G341" s="97">
        <f>G342</f>
        <v>0</v>
      </c>
      <c r="H341" s="102">
        <f aca="true" t="shared" si="54" ref="H341:X342">H342</f>
        <v>0</v>
      </c>
      <c r="I341" s="102">
        <f t="shared" si="54"/>
        <v>0</v>
      </c>
      <c r="J341" s="102">
        <f t="shared" si="54"/>
        <v>0</v>
      </c>
      <c r="K341" s="102">
        <f t="shared" si="54"/>
        <v>0</v>
      </c>
      <c r="L341" s="102">
        <f t="shared" si="54"/>
        <v>0</v>
      </c>
      <c r="M341" s="102">
        <f t="shared" si="54"/>
        <v>0</v>
      </c>
      <c r="N341" s="102">
        <f t="shared" si="54"/>
        <v>0</v>
      </c>
      <c r="O341" s="102">
        <f t="shared" si="54"/>
        <v>0</v>
      </c>
      <c r="P341" s="102">
        <f t="shared" si="54"/>
        <v>0</v>
      </c>
      <c r="Q341" s="102">
        <f t="shared" si="54"/>
        <v>0</v>
      </c>
      <c r="R341" s="102">
        <f t="shared" si="54"/>
        <v>0</v>
      </c>
      <c r="S341" s="102">
        <f t="shared" si="54"/>
        <v>0</v>
      </c>
      <c r="T341" s="102">
        <f t="shared" si="54"/>
        <v>0</v>
      </c>
      <c r="U341" s="102">
        <f t="shared" si="54"/>
        <v>0</v>
      </c>
      <c r="V341" s="102">
        <f t="shared" si="54"/>
        <v>0</v>
      </c>
      <c r="W341" s="102">
        <f t="shared" si="54"/>
        <v>0</v>
      </c>
      <c r="X341" s="113">
        <f t="shared" si="54"/>
        <v>63.00298</v>
      </c>
      <c r="Y341" s="104">
        <f>X341/G335*100</f>
        <v>4.920954463797548</v>
      </c>
      <c r="Z341" s="97">
        <f>Z342</f>
        <v>0</v>
      </c>
      <c r="AA341" s="191">
        <v>0</v>
      </c>
      <c r="AB341" s="188"/>
    </row>
    <row r="342" spans="1:28" ht="16.5" outlineLevel="6" thickBot="1">
      <c r="A342" s="50" t="s">
        <v>129</v>
      </c>
      <c r="B342" s="54">
        <v>951</v>
      </c>
      <c r="C342" s="55" t="s">
        <v>16</v>
      </c>
      <c r="D342" s="55" t="s">
        <v>335</v>
      </c>
      <c r="E342" s="55" t="s">
        <v>128</v>
      </c>
      <c r="F342" s="55"/>
      <c r="G342" s="93">
        <v>0</v>
      </c>
      <c r="H342" s="105">
        <f t="shared" si="54"/>
        <v>0</v>
      </c>
      <c r="I342" s="105">
        <f t="shared" si="54"/>
        <v>0</v>
      </c>
      <c r="J342" s="105">
        <f t="shared" si="54"/>
        <v>0</v>
      </c>
      <c r="K342" s="105">
        <f t="shared" si="54"/>
        <v>0</v>
      </c>
      <c r="L342" s="105">
        <f t="shared" si="54"/>
        <v>0</v>
      </c>
      <c r="M342" s="105">
        <f t="shared" si="54"/>
        <v>0</v>
      </c>
      <c r="N342" s="105">
        <f t="shared" si="54"/>
        <v>0</v>
      </c>
      <c r="O342" s="105">
        <f t="shared" si="54"/>
        <v>0</v>
      </c>
      <c r="P342" s="105">
        <f t="shared" si="54"/>
        <v>0</v>
      </c>
      <c r="Q342" s="105">
        <f t="shared" si="54"/>
        <v>0</v>
      </c>
      <c r="R342" s="105">
        <f t="shared" si="54"/>
        <v>0</v>
      </c>
      <c r="S342" s="105">
        <f t="shared" si="54"/>
        <v>0</v>
      </c>
      <c r="T342" s="105">
        <f t="shared" si="54"/>
        <v>0</v>
      </c>
      <c r="U342" s="105">
        <f t="shared" si="54"/>
        <v>0</v>
      </c>
      <c r="V342" s="105">
        <f t="shared" si="54"/>
        <v>0</v>
      </c>
      <c r="W342" s="105">
        <f t="shared" si="54"/>
        <v>0</v>
      </c>
      <c r="X342" s="114">
        <f t="shared" si="54"/>
        <v>63.00298</v>
      </c>
      <c r="Y342" s="104">
        <f>X342/G336*100</f>
        <v>4.920954463797548</v>
      </c>
      <c r="Z342" s="93">
        <v>0</v>
      </c>
      <c r="AA342" s="191">
        <v>0</v>
      </c>
      <c r="AB342" s="188"/>
    </row>
    <row r="343" spans="1:28" ht="19.5" outlineLevel="6" thickBot="1">
      <c r="A343" s="78" t="s">
        <v>176</v>
      </c>
      <c r="B343" s="13">
        <v>951</v>
      </c>
      <c r="C343" s="27" t="s">
        <v>177</v>
      </c>
      <c r="D343" s="27" t="s">
        <v>271</v>
      </c>
      <c r="E343" s="27" t="s">
        <v>5</v>
      </c>
      <c r="F343" s="27"/>
      <c r="G343" s="99">
        <f>G344</f>
        <v>50</v>
      </c>
      <c r="H343" s="128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127"/>
      <c r="X343" s="111">
        <v>63.00298</v>
      </c>
      <c r="Y343" s="104">
        <f>X343/G337*100</f>
        <v>4.920954463797548</v>
      </c>
      <c r="Z343" s="99">
        <f>Z344</f>
        <v>0</v>
      </c>
      <c r="AA343" s="191">
        <f t="shared" si="51"/>
        <v>0</v>
      </c>
      <c r="AB343" s="188"/>
    </row>
    <row r="344" spans="1:28" ht="19.5" outlineLevel="6" thickBot="1">
      <c r="A344" s="49" t="s">
        <v>246</v>
      </c>
      <c r="B344" s="14">
        <v>951</v>
      </c>
      <c r="C344" s="9" t="s">
        <v>177</v>
      </c>
      <c r="D344" s="9" t="s">
        <v>336</v>
      </c>
      <c r="E344" s="9" t="s">
        <v>5</v>
      </c>
      <c r="F344" s="9"/>
      <c r="G344" s="92">
        <f>G345</f>
        <v>50</v>
      </c>
      <c r="H344" s="129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12"/>
      <c r="Y344" s="104"/>
      <c r="Z344" s="92">
        <f>Z345</f>
        <v>0</v>
      </c>
      <c r="AA344" s="191">
        <f t="shared" si="51"/>
        <v>0</v>
      </c>
      <c r="AB344" s="188"/>
    </row>
    <row r="345" spans="1:28" ht="48" outlineLevel="6" thickBot="1">
      <c r="A345" s="71" t="s">
        <v>178</v>
      </c>
      <c r="B345" s="52">
        <v>951</v>
      </c>
      <c r="C345" s="53" t="s">
        <v>177</v>
      </c>
      <c r="D345" s="53" t="s">
        <v>337</v>
      </c>
      <c r="E345" s="53" t="s">
        <v>5</v>
      </c>
      <c r="F345" s="53"/>
      <c r="G345" s="94">
        <f>G346</f>
        <v>50</v>
      </c>
      <c r="H345" s="129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12"/>
      <c r="Y345" s="104"/>
      <c r="Z345" s="94">
        <f>Z346</f>
        <v>0</v>
      </c>
      <c r="AA345" s="191">
        <f t="shared" si="51"/>
        <v>0</v>
      </c>
      <c r="AB345" s="188"/>
    </row>
    <row r="346" spans="1:28" ht="32.25" outlineLevel="6" thickBot="1">
      <c r="A346" s="5" t="s">
        <v>101</v>
      </c>
      <c r="B346" s="16">
        <v>951</v>
      </c>
      <c r="C346" s="6" t="s">
        <v>179</v>
      </c>
      <c r="D346" s="6" t="s">
        <v>337</v>
      </c>
      <c r="E346" s="6" t="s">
        <v>95</v>
      </c>
      <c r="F346" s="6"/>
      <c r="G346" s="97">
        <f>G347</f>
        <v>50</v>
      </c>
      <c r="H346" s="129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12"/>
      <c r="Y346" s="104"/>
      <c r="Z346" s="97">
        <f>Z347</f>
        <v>0</v>
      </c>
      <c r="AA346" s="191">
        <f t="shared" si="51"/>
        <v>0</v>
      </c>
      <c r="AB346" s="188"/>
    </row>
    <row r="347" spans="1:28" ht="32.25" outlineLevel="6" thickBot="1">
      <c r="A347" s="50" t="s">
        <v>103</v>
      </c>
      <c r="B347" s="54">
        <v>951</v>
      </c>
      <c r="C347" s="55" t="s">
        <v>177</v>
      </c>
      <c r="D347" s="55" t="s">
        <v>337</v>
      </c>
      <c r="E347" s="55" t="s">
        <v>97</v>
      </c>
      <c r="F347" s="55"/>
      <c r="G347" s="93">
        <v>50</v>
      </c>
      <c r="H347" s="129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12"/>
      <c r="Y347" s="104"/>
      <c r="Z347" s="93">
        <v>0</v>
      </c>
      <c r="AA347" s="191">
        <f t="shared" si="51"/>
        <v>0</v>
      </c>
      <c r="AB347" s="188"/>
    </row>
    <row r="348" spans="1:28" ht="19.5" outlineLevel="6" thickBot="1">
      <c r="A348" s="66" t="s">
        <v>72</v>
      </c>
      <c r="B348" s="13">
        <v>951</v>
      </c>
      <c r="C348" s="11" t="s">
        <v>42</v>
      </c>
      <c r="D348" s="11" t="s">
        <v>271</v>
      </c>
      <c r="E348" s="11" t="s">
        <v>5</v>
      </c>
      <c r="F348" s="11"/>
      <c r="G348" s="91">
        <f>G349+G355</f>
        <v>150</v>
      </c>
      <c r="H348" s="129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12"/>
      <c r="Y348" s="104"/>
      <c r="Z348" s="91">
        <f>Z349+Z355</f>
        <v>86.8</v>
      </c>
      <c r="AA348" s="191">
        <f t="shared" si="51"/>
        <v>57.86666666666667</v>
      </c>
      <c r="AB348" s="188"/>
    </row>
    <row r="349" spans="1:28" ht="19.5" outlineLevel="6" thickBot="1">
      <c r="A349" s="8" t="s">
        <v>180</v>
      </c>
      <c r="B349" s="14">
        <v>951</v>
      </c>
      <c r="C349" s="9" t="s">
        <v>77</v>
      </c>
      <c r="D349" s="9" t="s">
        <v>271</v>
      </c>
      <c r="E349" s="9" t="s">
        <v>5</v>
      </c>
      <c r="F349" s="9"/>
      <c r="G349" s="92">
        <f>G350</f>
        <v>150</v>
      </c>
      <c r="H349" s="125">
        <f aca="true" t="shared" si="55" ref="H349:X349">H350+H356</f>
        <v>0</v>
      </c>
      <c r="I349" s="125">
        <f t="shared" si="55"/>
        <v>0</v>
      </c>
      <c r="J349" s="125">
        <f t="shared" si="55"/>
        <v>0</v>
      </c>
      <c r="K349" s="125">
        <f t="shared" si="55"/>
        <v>0</v>
      </c>
      <c r="L349" s="125">
        <f t="shared" si="55"/>
        <v>0</v>
      </c>
      <c r="M349" s="125">
        <f t="shared" si="55"/>
        <v>0</v>
      </c>
      <c r="N349" s="125">
        <f t="shared" si="55"/>
        <v>0</v>
      </c>
      <c r="O349" s="125">
        <f t="shared" si="55"/>
        <v>0</v>
      </c>
      <c r="P349" s="125">
        <f t="shared" si="55"/>
        <v>0</v>
      </c>
      <c r="Q349" s="125">
        <f t="shared" si="55"/>
        <v>0</v>
      </c>
      <c r="R349" s="125">
        <f t="shared" si="55"/>
        <v>0</v>
      </c>
      <c r="S349" s="125">
        <f t="shared" si="55"/>
        <v>0</v>
      </c>
      <c r="T349" s="125">
        <f t="shared" si="55"/>
        <v>0</v>
      </c>
      <c r="U349" s="125">
        <f t="shared" si="55"/>
        <v>0</v>
      </c>
      <c r="V349" s="125">
        <f t="shared" si="55"/>
        <v>0</v>
      </c>
      <c r="W349" s="125">
        <f t="shared" si="55"/>
        <v>0</v>
      </c>
      <c r="X349" s="126">
        <f t="shared" si="55"/>
        <v>499.74378</v>
      </c>
      <c r="Y349" s="104">
        <f>X349/G343*100</f>
        <v>999.48756</v>
      </c>
      <c r="Z349" s="92">
        <f>Z350</f>
        <v>86.8</v>
      </c>
      <c r="AA349" s="191">
        <f t="shared" si="51"/>
        <v>57.86666666666667</v>
      </c>
      <c r="AB349" s="188"/>
    </row>
    <row r="350" spans="1:28" ht="16.5" outlineLevel="6" thickBot="1">
      <c r="A350" s="71" t="s">
        <v>247</v>
      </c>
      <c r="B350" s="65">
        <v>951</v>
      </c>
      <c r="C350" s="53" t="s">
        <v>77</v>
      </c>
      <c r="D350" s="53" t="s">
        <v>338</v>
      </c>
      <c r="E350" s="53" t="s">
        <v>5</v>
      </c>
      <c r="F350" s="53"/>
      <c r="G350" s="94">
        <f>G351</f>
        <v>150</v>
      </c>
      <c r="H350" s="102">
        <f aca="true" t="shared" si="56" ref="H350:X353">H351</f>
        <v>0</v>
      </c>
      <c r="I350" s="102">
        <f t="shared" si="56"/>
        <v>0</v>
      </c>
      <c r="J350" s="102">
        <f t="shared" si="56"/>
        <v>0</v>
      </c>
      <c r="K350" s="102">
        <f t="shared" si="56"/>
        <v>0</v>
      </c>
      <c r="L350" s="102">
        <f t="shared" si="56"/>
        <v>0</v>
      </c>
      <c r="M350" s="102">
        <f t="shared" si="56"/>
        <v>0</v>
      </c>
      <c r="N350" s="102">
        <f t="shared" si="56"/>
        <v>0</v>
      </c>
      <c r="O350" s="102">
        <f t="shared" si="56"/>
        <v>0</v>
      </c>
      <c r="P350" s="102">
        <f t="shared" si="56"/>
        <v>0</v>
      </c>
      <c r="Q350" s="102">
        <f t="shared" si="56"/>
        <v>0</v>
      </c>
      <c r="R350" s="102">
        <f t="shared" si="56"/>
        <v>0</v>
      </c>
      <c r="S350" s="102">
        <f t="shared" si="56"/>
        <v>0</v>
      </c>
      <c r="T350" s="102">
        <f t="shared" si="56"/>
        <v>0</v>
      </c>
      <c r="U350" s="102">
        <f t="shared" si="56"/>
        <v>0</v>
      </c>
      <c r="V350" s="102">
        <f t="shared" si="56"/>
        <v>0</v>
      </c>
      <c r="W350" s="102">
        <f t="shared" si="56"/>
        <v>0</v>
      </c>
      <c r="X350" s="113">
        <f t="shared" si="56"/>
        <v>499.74378</v>
      </c>
      <c r="Y350" s="104">
        <f>X350/G344*100</f>
        <v>999.48756</v>
      </c>
      <c r="Z350" s="94">
        <f>Z351</f>
        <v>86.8</v>
      </c>
      <c r="AA350" s="191">
        <f t="shared" si="51"/>
        <v>57.86666666666667</v>
      </c>
      <c r="AB350" s="188"/>
    </row>
    <row r="351" spans="1:28" ht="48" outlineLevel="6" thickBot="1">
      <c r="A351" s="71" t="s">
        <v>181</v>
      </c>
      <c r="B351" s="52">
        <v>951</v>
      </c>
      <c r="C351" s="53" t="s">
        <v>77</v>
      </c>
      <c r="D351" s="53" t="s">
        <v>339</v>
      </c>
      <c r="E351" s="53" t="s">
        <v>5</v>
      </c>
      <c r="F351" s="53"/>
      <c r="G351" s="94">
        <f>G353+G352</f>
        <v>150</v>
      </c>
      <c r="H351" s="105">
        <f aca="true" t="shared" si="57" ref="H351:X351">H353</f>
        <v>0</v>
      </c>
      <c r="I351" s="105">
        <f t="shared" si="57"/>
        <v>0</v>
      </c>
      <c r="J351" s="105">
        <f t="shared" si="57"/>
        <v>0</v>
      </c>
      <c r="K351" s="105">
        <f t="shared" si="57"/>
        <v>0</v>
      </c>
      <c r="L351" s="105">
        <f t="shared" si="57"/>
        <v>0</v>
      </c>
      <c r="M351" s="105">
        <f t="shared" si="57"/>
        <v>0</v>
      </c>
      <c r="N351" s="105">
        <f t="shared" si="57"/>
        <v>0</v>
      </c>
      <c r="O351" s="105">
        <f t="shared" si="57"/>
        <v>0</v>
      </c>
      <c r="P351" s="105">
        <f t="shared" si="57"/>
        <v>0</v>
      </c>
      <c r="Q351" s="105">
        <f t="shared" si="57"/>
        <v>0</v>
      </c>
      <c r="R351" s="105">
        <f t="shared" si="57"/>
        <v>0</v>
      </c>
      <c r="S351" s="105">
        <f t="shared" si="57"/>
        <v>0</v>
      </c>
      <c r="T351" s="105">
        <f t="shared" si="57"/>
        <v>0</v>
      </c>
      <c r="U351" s="105">
        <f t="shared" si="57"/>
        <v>0</v>
      </c>
      <c r="V351" s="105">
        <f t="shared" si="57"/>
        <v>0</v>
      </c>
      <c r="W351" s="105">
        <f t="shared" si="57"/>
        <v>0</v>
      </c>
      <c r="X351" s="114">
        <f t="shared" si="57"/>
        <v>499.74378</v>
      </c>
      <c r="Y351" s="104">
        <f>X351/G345*100</f>
        <v>999.48756</v>
      </c>
      <c r="Z351" s="94">
        <f>Z353+Z352</f>
        <v>86.8</v>
      </c>
      <c r="AA351" s="191">
        <f t="shared" si="51"/>
        <v>57.86666666666667</v>
      </c>
      <c r="AB351" s="188"/>
    </row>
    <row r="352" spans="1:28" ht="19.5" customHeight="1" outlineLevel="6" thickBot="1">
      <c r="A352" s="100" t="s">
        <v>411</v>
      </c>
      <c r="B352" s="133">
        <v>951</v>
      </c>
      <c r="C352" s="134" t="s">
        <v>77</v>
      </c>
      <c r="D352" s="134" t="s">
        <v>339</v>
      </c>
      <c r="E352" s="134" t="s">
        <v>380</v>
      </c>
      <c r="F352" s="134"/>
      <c r="G352" s="135">
        <v>50</v>
      </c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7"/>
      <c r="Y352" s="137"/>
      <c r="Z352" s="135">
        <v>20</v>
      </c>
      <c r="AA352" s="191">
        <f t="shared" si="51"/>
        <v>40</v>
      </c>
      <c r="AB352" s="188"/>
    </row>
    <row r="353" spans="1:28" ht="32.25" outlineLevel="6" thickBot="1">
      <c r="A353" s="5" t="s">
        <v>101</v>
      </c>
      <c r="B353" s="16">
        <v>951</v>
      </c>
      <c r="C353" s="6" t="s">
        <v>77</v>
      </c>
      <c r="D353" s="6" t="s">
        <v>339</v>
      </c>
      <c r="E353" s="6" t="s">
        <v>95</v>
      </c>
      <c r="F353" s="6"/>
      <c r="G353" s="97">
        <f>G354</f>
        <v>100</v>
      </c>
      <c r="H353" s="107">
        <f t="shared" si="56"/>
        <v>0</v>
      </c>
      <c r="I353" s="107">
        <f t="shared" si="56"/>
        <v>0</v>
      </c>
      <c r="J353" s="107">
        <f t="shared" si="56"/>
        <v>0</v>
      </c>
      <c r="K353" s="107">
        <f t="shared" si="56"/>
        <v>0</v>
      </c>
      <c r="L353" s="107">
        <f t="shared" si="56"/>
        <v>0</v>
      </c>
      <c r="M353" s="107">
        <f t="shared" si="56"/>
        <v>0</v>
      </c>
      <c r="N353" s="107">
        <f t="shared" si="56"/>
        <v>0</v>
      </c>
      <c r="O353" s="107">
        <f t="shared" si="56"/>
        <v>0</v>
      </c>
      <c r="P353" s="107">
        <f t="shared" si="56"/>
        <v>0</v>
      </c>
      <c r="Q353" s="107">
        <f t="shared" si="56"/>
        <v>0</v>
      </c>
      <c r="R353" s="107">
        <f t="shared" si="56"/>
        <v>0</v>
      </c>
      <c r="S353" s="107">
        <f t="shared" si="56"/>
        <v>0</v>
      </c>
      <c r="T353" s="107">
        <f t="shared" si="56"/>
        <v>0</v>
      </c>
      <c r="U353" s="107">
        <f t="shared" si="56"/>
        <v>0</v>
      </c>
      <c r="V353" s="107">
        <f t="shared" si="56"/>
        <v>0</v>
      </c>
      <c r="W353" s="107">
        <f t="shared" si="56"/>
        <v>0</v>
      </c>
      <c r="X353" s="115">
        <f t="shared" si="56"/>
        <v>499.74378</v>
      </c>
      <c r="Y353" s="104">
        <f>X353/G346*100</f>
        <v>999.48756</v>
      </c>
      <c r="Z353" s="97">
        <f>Z354</f>
        <v>66.8</v>
      </c>
      <c r="AA353" s="191">
        <f t="shared" si="51"/>
        <v>66.8</v>
      </c>
      <c r="AB353" s="188"/>
    </row>
    <row r="354" spans="1:28" ht="32.25" outlineLevel="6" thickBot="1">
      <c r="A354" s="50" t="s">
        <v>103</v>
      </c>
      <c r="B354" s="54">
        <v>951</v>
      </c>
      <c r="C354" s="55" t="s">
        <v>77</v>
      </c>
      <c r="D354" s="55" t="s">
        <v>339</v>
      </c>
      <c r="E354" s="55" t="s">
        <v>97</v>
      </c>
      <c r="F354" s="55"/>
      <c r="G354" s="93">
        <v>100</v>
      </c>
      <c r="H354" s="128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127"/>
      <c r="X354" s="111">
        <v>499.74378</v>
      </c>
      <c r="Y354" s="104">
        <f>X354/G347*100</f>
        <v>999.48756</v>
      </c>
      <c r="Z354" s="135">
        <v>66.8</v>
      </c>
      <c r="AA354" s="191">
        <f t="shared" si="51"/>
        <v>66.8</v>
      </c>
      <c r="AB354" s="188"/>
    </row>
    <row r="355" spans="1:28" ht="19.5" outlineLevel="6" thickBot="1">
      <c r="A355" s="8" t="s">
        <v>80</v>
      </c>
      <c r="B355" s="14">
        <v>951</v>
      </c>
      <c r="C355" s="9" t="s">
        <v>81</v>
      </c>
      <c r="D355" s="9" t="s">
        <v>271</v>
      </c>
      <c r="E355" s="9" t="s">
        <v>5</v>
      </c>
      <c r="F355" s="6"/>
      <c r="G355" s="92">
        <f>G356</f>
        <v>0</v>
      </c>
      <c r="H355" s="129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12"/>
      <c r="Y355" s="104"/>
      <c r="Z355" s="92">
        <f>Z356</f>
        <v>0</v>
      </c>
      <c r="AA355" s="191">
        <v>0</v>
      </c>
      <c r="AB355" s="188"/>
    </row>
    <row r="356" spans="1:28" ht="16.5" outlineLevel="6" thickBot="1">
      <c r="A356" s="71" t="s">
        <v>248</v>
      </c>
      <c r="B356" s="65">
        <v>951</v>
      </c>
      <c r="C356" s="53" t="s">
        <v>81</v>
      </c>
      <c r="D356" s="53" t="s">
        <v>338</v>
      </c>
      <c r="E356" s="53" t="s">
        <v>5</v>
      </c>
      <c r="F356" s="53"/>
      <c r="G356" s="94">
        <f>G357</f>
        <v>0</v>
      </c>
      <c r="H356" s="102">
        <f aca="true" t="shared" si="58" ref="H356:X356">H357</f>
        <v>0</v>
      </c>
      <c r="I356" s="102">
        <f t="shared" si="58"/>
        <v>0</v>
      </c>
      <c r="J356" s="102">
        <f t="shared" si="58"/>
        <v>0</v>
      </c>
      <c r="K356" s="102">
        <f t="shared" si="58"/>
        <v>0</v>
      </c>
      <c r="L356" s="102">
        <f t="shared" si="58"/>
        <v>0</v>
      </c>
      <c r="M356" s="102">
        <f t="shared" si="58"/>
        <v>0</v>
      </c>
      <c r="N356" s="102">
        <f t="shared" si="58"/>
        <v>0</v>
      </c>
      <c r="O356" s="102">
        <f t="shared" si="58"/>
        <v>0</v>
      </c>
      <c r="P356" s="102">
        <f t="shared" si="58"/>
        <v>0</v>
      </c>
      <c r="Q356" s="102">
        <f t="shared" si="58"/>
        <v>0</v>
      </c>
      <c r="R356" s="102">
        <f t="shared" si="58"/>
        <v>0</v>
      </c>
      <c r="S356" s="102">
        <f t="shared" si="58"/>
        <v>0</v>
      </c>
      <c r="T356" s="102">
        <f t="shared" si="58"/>
        <v>0</v>
      </c>
      <c r="U356" s="102">
        <f t="shared" si="58"/>
        <v>0</v>
      </c>
      <c r="V356" s="102">
        <f t="shared" si="58"/>
        <v>0</v>
      </c>
      <c r="W356" s="102">
        <f t="shared" si="58"/>
        <v>0</v>
      </c>
      <c r="X356" s="102">
        <f t="shared" si="58"/>
        <v>0</v>
      </c>
      <c r="Y356" s="104">
        <f>X356/G349*100</f>
        <v>0</v>
      </c>
      <c r="Z356" s="94">
        <f>Z357</f>
        <v>0</v>
      </c>
      <c r="AA356" s="191">
        <v>0</v>
      </c>
      <c r="AB356" s="188"/>
    </row>
    <row r="357" spans="1:28" ht="48" outlineLevel="6" thickBot="1">
      <c r="A357" s="5" t="s">
        <v>182</v>
      </c>
      <c r="B357" s="16">
        <v>951</v>
      </c>
      <c r="C357" s="6" t="s">
        <v>81</v>
      </c>
      <c r="D357" s="6" t="s">
        <v>340</v>
      </c>
      <c r="E357" s="6" t="s">
        <v>5</v>
      </c>
      <c r="F357" s="6"/>
      <c r="G357" s="97">
        <f>G358</f>
        <v>0</v>
      </c>
      <c r="H357" s="105">
        <f aca="true" t="shared" si="59" ref="H357:X357">H358+H361</f>
        <v>0</v>
      </c>
      <c r="I357" s="105">
        <f t="shared" si="59"/>
        <v>0</v>
      </c>
      <c r="J357" s="105">
        <f t="shared" si="59"/>
        <v>0</v>
      </c>
      <c r="K357" s="105">
        <f t="shared" si="59"/>
        <v>0</v>
      </c>
      <c r="L357" s="105">
        <f t="shared" si="59"/>
        <v>0</v>
      </c>
      <c r="M357" s="105">
        <f t="shared" si="59"/>
        <v>0</v>
      </c>
      <c r="N357" s="105">
        <f t="shared" si="59"/>
        <v>0</v>
      </c>
      <c r="O357" s="105">
        <f t="shared" si="59"/>
        <v>0</v>
      </c>
      <c r="P357" s="105">
        <f t="shared" si="59"/>
        <v>0</v>
      </c>
      <c r="Q357" s="105">
        <f t="shared" si="59"/>
        <v>0</v>
      </c>
      <c r="R357" s="105">
        <f t="shared" si="59"/>
        <v>0</v>
      </c>
      <c r="S357" s="105">
        <f t="shared" si="59"/>
        <v>0</v>
      </c>
      <c r="T357" s="105">
        <f t="shared" si="59"/>
        <v>0</v>
      </c>
      <c r="U357" s="105">
        <f t="shared" si="59"/>
        <v>0</v>
      </c>
      <c r="V357" s="105">
        <f t="shared" si="59"/>
        <v>0</v>
      </c>
      <c r="W357" s="105">
        <f t="shared" si="59"/>
        <v>0</v>
      </c>
      <c r="X357" s="105">
        <f t="shared" si="59"/>
        <v>0</v>
      </c>
      <c r="Y357" s="104">
        <f>X357/G350*100</f>
        <v>0</v>
      </c>
      <c r="Z357" s="97">
        <f>Z358</f>
        <v>0</v>
      </c>
      <c r="AA357" s="191">
        <v>0</v>
      </c>
      <c r="AB357" s="188"/>
    </row>
    <row r="358" spans="1:28" ht="48.75" customHeight="1" outlineLevel="6" thickBot="1">
      <c r="A358" s="50" t="s">
        <v>120</v>
      </c>
      <c r="B358" s="54">
        <v>951</v>
      </c>
      <c r="C358" s="55" t="s">
        <v>81</v>
      </c>
      <c r="D358" s="55" t="s">
        <v>340</v>
      </c>
      <c r="E358" s="55" t="s">
        <v>119</v>
      </c>
      <c r="F358" s="55"/>
      <c r="G358" s="93">
        <v>0</v>
      </c>
      <c r="H358" s="128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127"/>
      <c r="X358" s="111">
        <v>0</v>
      </c>
      <c r="Y358" s="104">
        <f>X358/G351*100</f>
        <v>0</v>
      </c>
      <c r="Z358" s="93">
        <v>0</v>
      </c>
      <c r="AA358" s="191">
        <v>0</v>
      </c>
      <c r="AB358" s="188"/>
    </row>
    <row r="359" spans="1:28" ht="38.25" customHeight="1" outlineLevel="6" thickBot="1">
      <c r="A359" s="66" t="s">
        <v>69</v>
      </c>
      <c r="B359" s="13">
        <v>951</v>
      </c>
      <c r="C359" s="11" t="s">
        <v>68</v>
      </c>
      <c r="D359" s="11" t="s">
        <v>271</v>
      </c>
      <c r="E359" s="11" t="s">
        <v>5</v>
      </c>
      <c r="F359" s="11"/>
      <c r="G359" s="91">
        <f>G360+G366</f>
        <v>2550</v>
      </c>
      <c r="H359" s="129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12"/>
      <c r="Y359" s="104"/>
      <c r="Z359" s="91">
        <f>Z360+Z366</f>
        <v>1253.514</v>
      </c>
      <c r="AA359" s="191">
        <f t="shared" si="51"/>
        <v>49.15741176470588</v>
      </c>
      <c r="AB359" s="188"/>
    </row>
    <row r="360" spans="1:28" ht="32.25" outlineLevel="6" thickBot="1">
      <c r="A360" s="80" t="s">
        <v>41</v>
      </c>
      <c r="B360" s="13">
        <v>951</v>
      </c>
      <c r="C360" s="27" t="s">
        <v>79</v>
      </c>
      <c r="D360" s="27" t="s">
        <v>271</v>
      </c>
      <c r="E360" s="27" t="s">
        <v>5</v>
      </c>
      <c r="F360" s="27"/>
      <c r="G360" s="99">
        <f>G361</f>
        <v>2500</v>
      </c>
      <c r="H360" s="102">
        <f aca="true" t="shared" si="60" ref="H360:X360">H361</f>
        <v>0</v>
      </c>
      <c r="I360" s="102">
        <f t="shared" si="60"/>
        <v>0</v>
      </c>
      <c r="J360" s="102">
        <f t="shared" si="60"/>
        <v>0</v>
      </c>
      <c r="K360" s="102">
        <f t="shared" si="60"/>
        <v>0</v>
      </c>
      <c r="L360" s="102">
        <f t="shared" si="60"/>
        <v>0</v>
      </c>
      <c r="M360" s="102">
        <f t="shared" si="60"/>
        <v>0</v>
      </c>
      <c r="N360" s="102">
        <f t="shared" si="60"/>
        <v>0</v>
      </c>
      <c r="O360" s="102">
        <f t="shared" si="60"/>
        <v>0</v>
      </c>
      <c r="P360" s="102">
        <f t="shared" si="60"/>
        <v>0</v>
      </c>
      <c r="Q360" s="102">
        <f t="shared" si="60"/>
        <v>0</v>
      </c>
      <c r="R360" s="102">
        <f t="shared" si="60"/>
        <v>0</v>
      </c>
      <c r="S360" s="102">
        <f t="shared" si="60"/>
        <v>0</v>
      </c>
      <c r="T360" s="102">
        <f t="shared" si="60"/>
        <v>0</v>
      </c>
      <c r="U360" s="102">
        <f t="shared" si="60"/>
        <v>0</v>
      </c>
      <c r="V360" s="102">
        <f t="shared" si="60"/>
        <v>0</v>
      </c>
      <c r="W360" s="102">
        <f t="shared" si="60"/>
        <v>0</v>
      </c>
      <c r="X360" s="102">
        <f t="shared" si="60"/>
        <v>0</v>
      </c>
      <c r="Y360" s="104">
        <f>X360/G354*100</f>
        <v>0</v>
      </c>
      <c r="Z360" s="99">
        <f>Z361</f>
        <v>1245</v>
      </c>
      <c r="AA360" s="191">
        <f t="shared" si="51"/>
        <v>49.8</v>
      </c>
      <c r="AB360" s="188"/>
    </row>
    <row r="361" spans="1:28" ht="32.25" outlineLevel="6" thickBot="1">
      <c r="A361" s="69" t="s">
        <v>137</v>
      </c>
      <c r="B361" s="14">
        <v>951</v>
      </c>
      <c r="C361" s="9" t="s">
        <v>79</v>
      </c>
      <c r="D361" s="9" t="s">
        <v>272</v>
      </c>
      <c r="E361" s="9" t="s">
        <v>5</v>
      </c>
      <c r="F361" s="9"/>
      <c r="G361" s="92">
        <f>G362</f>
        <v>2500</v>
      </c>
      <c r="H361" s="129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12">
        <v>0</v>
      </c>
      <c r="Y361" s="104" t="e">
        <f>X361/G355*100</f>
        <v>#DIV/0!</v>
      </c>
      <c r="Z361" s="92">
        <f>Z362</f>
        <v>1245</v>
      </c>
      <c r="AA361" s="191">
        <f t="shared" si="51"/>
        <v>49.8</v>
      </c>
      <c r="AB361" s="188"/>
    </row>
    <row r="362" spans="1:28" ht="32.25" outlineLevel="6" thickBot="1">
      <c r="A362" s="69" t="s">
        <v>138</v>
      </c>
      <c r="B362" s="14">
        <v>951</v>
      </c>
      <c r="C362" s="9" t="s">
        <v>79</v>
      </c>
      <c r="D362" s="9" t="s">
        <v>273</v>
      </c>
      <c r="E362" s="9" t="s">
        <v>5</v>
      </c>
      <c r="F362" s="9"/>
      <c r="G362" s="92">
        <f>G363</f>
        <v>2500</v>
      </c>
      <c r="H362" s="129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12"/>
      <c r="Y362" s="104"/>
      <c r="Z362" s="92">
        <f>Z363</f>
        <v>1245</v>
      </c>
      <c r="AA362" s="191">
        <f t="shared" si="51"/>
        <v>49.8</v>
      </c>
      <c r="AB362" s="188"/>
    </row>
    <row r="363" spans="1:28" ht="48" outlineLevel="6" thickBot="1">
      <c r="A363" s="71" t="s">
        <v>183</v>
      </c>
      <c r="B363" s="52">
        <v>951</v>
      </c>
      <c r="C363" s="53" t="s">
        <v>79</v>
      </c>
      <c r="D363" s="53" t="s">
        <v>341</v>
      </c>
      <c r="E363" s="53" t="s">
        <v>5</v>
      </c>
      <c r="F363" s="53"/>
      <c r="G363" s="94">
        <f>G364</f>
        <v>2500</v>
      </c>
      <c r="H363" s="125">
        <f aca="true" t="shared" si="61" ref="H363:X363">H364+H369</f>
        <v>0</v>
      </c>
      <c r="I363" s="125">
        <f t="shared" si="61"/>
        <v>0</v>
      </c>
      <c r="J363" s="125">
        <f t="shared" si="61"/>
        <v>0</v>
      </c>
      <c r="K363" s="125">
        <f t="shared" si="61"/>
        <v>0</v>
      </c>
      <c r="L363" s="125">
        <f t="shared" si="61"/>
        <v>0</v>
      </c>
      <c r="M363" s="125">
        <f t="shared" si="61"/>
        <v>0</v>
      </c>
      <c r="N363" s="125">
        <f t="shared" si="61"/>
        <v>0</v>
      </c>
      <c r="O363" s="125">
        <f t="shared" si="61"/>
        <v>0</v>
      </c>
      <c r="P363" s="125">
        <f t="shared" si="61"/>
        <v>0</v>
      </c>
      <c r="Q363" s="125">
        <f t="shared" si="61"/>
        <v>0</v>
      </c>
      <c r="R363" s="125">
        <f t="shared" si="61"/>
        <v>0</v>
      </c>
      <c r="S363" s="125">
        <f t="shared" si="61"/>
        <v>0</v>
      </c>
      <c r="T363" s="125">
        <f t="shared" si="61"/>
        <v>0</v>
      </c>
      <c r="U363" s="125">
        <f t="shared" si="61"/>
        <v>0</v>
      </c>
      <c r="V363" s="125">
        <f t="shared" si="61"/>
        <v>0</v>
      </c>
      <c r="W363" s="125">
        <f t="shared" si="61"/>
        <v>0</v>
      </c>
      <c r="X363" s="126">
        <f t="shared" si="61"/>
        <v>1410.7881399999999</v>
      </c>
      <c r="Y363" s="104" t="e">
        <f>X363/G357*100</f>
        <v>#DIV/0!</v>
      </c>
      <c r="Z363" s="94">
        <f>Z364</f>
        <v>1245</v>
      </c>
      <c r="AA363" s="191">
        <f t="shared" si="51"/>
        <v>49.8</v>
      </c>
      <c r="AB363" s="188"/>
    </row>
    <row r="364" spans="1:28" ht="16.5" outlineLevel="6" thickBot="1">
      <c r="A364" s="5" t="s">
        <v>122</v>
      </c>
      <c r="B364" s="16">
        <v>951</v>
      </c>
      <c r="C364" s="6" t="s">
        <v>79</v>
      </c>
      <c r="D364" s="6" t="s">
        <v>341</v>
      </c>
      <c r="E364" s="6" t="s">
        <v>121</v>
      </c>
      <c r="F364" s="6"/>
      <c r="G364" s="97">
        <f>G365</f>
        <v>2500</v>
      </c>
      <c r="H364" s="102">
        <f aca="true" t="shared" si="62" ref="H364:X364">H365</f>
        <v>0</v>
      </c>
      <c r="I364" s="102">
        <f t="shared" si="62"/>
        <v>0</v>
      </c>
      <c r="J364" s="102">
        <f t="shared" si="62"/>
        <v>0</v>
      </c>
      <c r="K364" s="102">
        <f t="shared" si="62"/>
        <v>0</v>
      </c>
      <c r="L364" s="102">
        <f t="shared" si="62"/>
        <v>0</v>
      </c>
      <c r="M364" s="102">
        <f t="shared" si="62"/>
        <v>0</v>
      </c>
      <c r="N364" s="102">
        <f t="shared" si="62"/>
        <v>0</v>
      </c>
      <c r="O364" s="102">
        <f t="shared" si="62"/>
        <v>0</v>
      </c>
      <c r="P364" s="102">
        <f t="shared" si="62"/>
        <v>0</v>
      </c>
      <c r="Q364" s="102">
        <f t="shared" si="62"/>
        <v>0</v>
      </c>
      <c r="R364" s="102">
        <f t="shared" si="62"/>
        <v>0</v>
      </c>
      <c r="S364" s="102">
        <f t="shared" si="62"/>
        <v>0</v>
      </c>
      <c r="T364" s="102">
        <f t="shared" si="62"/>
        <v>0</v>
      </c>
      <c r="U364" s="102">
        <f t="shared" si="62"/>
        <v>0</v>
      </c>
      <c r="V364" s="102">
        <f t="shared" si="62"/>
        <v>0</v>
      </c>
      <c r="W364" s="102">
        <f t="shared" si="62"/>
        <v>0</v>
      </c>
      <c r="X364" s="102">
        <f t="shared" si="62"/>
        <v>1362.07314</v>
      </c>
      <c r="Y364" s="104" t="e">
        <f>X364/G358*100</f>
        <v>#DIV/0!</v>
      </c>
      <c r="Z364" s="97">
        <f>Z365</f>
        <v>1245</v>
      </c>
      <c r="AA364" s="191">
        <f t="shared" si="51"/>
        <v>49.8</v>
      </c>
      <c r="AB364" s="188"/>
    </row>
    <row r="365" spans="1:28" ht="19.5" customHeight="1" outlineLevel="6" thickBot="1">
      <c r="A365" s="60" t="s">
        <v>212</v>
      </c>
      <c r="B365" s="54">
        <v>951</v>
      </c>
      <c r="C365" s="55" t="s">
        <v>79</v>
      </c>
      <c r="D365" s="55" t="s">
        <v>341</v>
      </c>
      <c r="E365" s="55" t="s">
        <v>89</v>
      </c>
      <c r="F365" s="55"/>
      <c r="G365" s="93">
        <v>2500</v>
      </c>
      <c r="H365" s="105">
        <f aca="true" t="shared" si="63" ref="H365:X365">H366</f>
        <v>0</v>
      </c>
      <c r="I365" s="105">
        <f t="shared" si="63"/>
        <v>0</v>
      </c>
      <c r="J365" s="105">
        <f t="shared" si="63"/>
        <v>0</v>
      </c>
      <c r="K365" s="105">
        <f t="shared" si="63"/>
        <v>0</v>
      </c>
      <c r="L365" s="105">
        <f t="shared" si="63"/>
        <v>0</v>
      </c>
      <c r="M365" s="105">
        <f t="shared" si="63"/>
        <v>0</v>
      </c>
      <c r="N365" s="105">
        <f t="shared" si="63"/>
        <v>0</v>
      </c>
      <c r="O365" s="105">
        <f t="shared" si="63"/>
        <v>0</v>
      </c>
      <c r="P365" s="105">
        <f t="shared" si="63"/>
        <v>0</v>
      </c>
      <c r="Q365" s="105">
        <f t="shared" si="63"/>
        <v>0</v>
      </c>
      <c r="R365" s="105">
        <f t="shared" si="63"/>
        <v>0</v>
      </c>
      <c r="S365" s="105">
        <f t="shared" si="63"/>
        <v>0</v>
      </c>
      <c r="T365" s="105">
        <f t="shared" si="63"/>
        <v>0</v>
      </c>
      <c r="U365" s="105">
        <f t="shared" si="63"/>
        <v>0</v>
      </c>
      <c r="V365" s="105">
        <f t="shared" si="63"/>
        <v>0</v>
      </c>
      <c r="W365" s="105">
        <f t="shared" si="63"/>
        <v>0</v>
      </c>
      <c r="X365" s="105">
        <f t="shared" si="63"/>
        <v>1362.07314</v>
      </c>
      <c r="Y365" s="104">
        <f>X365/G359*100</f>
        <v>53.414632941176464</v>
      </c>
      <c r="Z365" s="135">
        <v>1245</v>
      </c>
      <c r="AA365" s="191">
        <f t="shared" si="51"/>
        <v>49.8</v>
      </c>
      <c r="AB365" s="188"/>
    </row>
    <row r="366" spans="1:28" ht="16.5" outlineLevel="6" thickBot="1">
      <c r="A366" s="78" t="s">
        <v>70</v>
      </c>
      <c r="B366" s="13">
        <v>951</v>
      </c>
      <c r="C366" s="27" t="s">
        <v>71</v>
      </c>
      <c r="D366" s="27" t="s">
        <v>271</v>
      </c>
      <c r="E366" s="27" t="s">
        <v>5</v>
      </c>
      <c r="F366" s="27"/>
      <c r="G366" s="99">
        <f>G367</f>
        <v>50</v>
      </c>
      <c r="H366" s="107">
        <f aca="true" t="shared" si="64" ref="H366:X366">H368</f>
        <v>0</v>
      </c>
      <c r="I366" s="107">
        <f t="shared" si="64"/>
        <v>0</v>
      </c>
      <c r="J366" s="107">
        <f t="shared" si="64"/>
        <v>0</v>
      </c>
      <c r="K366" s="107">
        <f t="shared" si="64"/>
        <v>0</v>
      </c>
      <c r="L366" s="107">
        <f t="shared" si="64"/>
        <v>0</v>
      </c>
      <c r="M366" s="107">
        <f t="shared" si="64"/>
        <v>0</v>
      </c>
      <c r="N366" s="107">
        <f t="shared" si="64"/>
        <v>0</v>
      </c>
      <c r="O366" s="107">
        <f t="shared" si="64"/>
        <v>0</v>
      </c>
      <c r="P366" s="107">
        <f t="shared" si="64"/>
        <v>0</v>
      </c>
      <c r="Q366" s="107">
        <f t="shared" si="64"/>
        <v>0</v>
      </c>
      <c r="R366" s="107">
        <f t="shared" si="64"/>
        <v>0</v>
      </c>
      <c r="S366" s="107">
        <f t="shared" si="64"/>
        <v>0</v>
      </c>
      <c r="T366" s="107">
        <f t="shared" si="64"/>
        <v>0</v>
      </c>
      <c r="U366" s="107">
        <f t="shared" si="64"/>
        <v>0</v>
      </c>
      <c r="V366" s="107">
        <f t="shared" si="64"/>
        <v>0</v>
      </c>
      <c r="W366" s="107">
        <f t="shared" si="64"/>
        <v>0</v>
      </c>
      <c r="X366" s="107">
        <f t="shared" si="64"/>
        <v>1362.07314</v>
      </c>
      <c r="Y366" s="104">
        <f>X366/G360*100</f>
        <v>54.4829256</v>
      </c>
      <c r="Z366" s="99">
        <f>Z367</f>
        <v>8.514</v>
      </c>
      <c r="AA366" s="191">
        <f t="shared" si="51"/>
        <v>17.028</v>
      </c>
      <c r="AB366" s="188"/>
    </row>
    <row r="367" spans="1:28" ht="32.25" outlineLevel="6" thickBot="1">
      <c r="A367" s="69" t="s">
        <v>137</v>
      </c>
      <c r="B367" s="14">
        <v>951</v>
      </c>
      <c r="C367" s="9" t="s">
        <v>71</v>
      </c>
      <c r="D367" s="9" t="s">
        <v>272</v>
      </c>
      <c r="E367" s="9" t="s">
        <v>5</v>
      </c>
      <c r="F367" s="9"/>
      <c r="G367" s="92">
        <f>G368</f>
        <v>50</v>
      </c>
      <c r="H367" s="108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8"/>
      <c r="Y367" s="104"/>
      <c r="Z367" s="92">
        <f>Z368</f>
        <v>8.514</v>
      </c>
      <c r="AA367" s="191">
        <f t="shared" si="51"/>
        <v>17.028</v>
      </c>
      <c r="AB367" s="188"/>
    </row>
    <row r="368" spans="1:28" ht="32.25" outlineLevel="6" thickBot="1">
      <c r="A368" s="69" t="s">
        <v>138</v>
      </c>
      <c r="B368" s="14">
        <v>951</v>
      </c>
      <c r="C368" s="9" t="s">
        <v>71</v>
      </c>
      <c r="D368" s="9" t="s">
        <v>273</v>
      </c>
      <c r="E368" s="9" t="s">
        <v>5</v>
      </c>
      <c r="F368" s="9"/>
      <c r="G368" s="92">
        <f>G369</f>
        <v>50</v>
      </c>
      <c r="H368" s="130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103"/>
      <c r="X368" s="111">
        <v>1362.07314</v>
      </c>
      <c r="Y368" s="104">
        <f>X368/G362*100</f>
        <v>54.4829256</v>
      </c>
      <c r="Z368" s="92">
        <f>Z369</f>
        <v>8.514</v>
      </c>
      <c r="AA368" s="191">
        <f t="shared" si="51"/>
        <v>17.028</v>
      </c>
      <c r="AB368" s="188"/>
    </row>
    <row r="369" spans="1:28" ht="48" outlineLevel="6" thickBot="1">
      <c r="A369" s="56" t="s">
        <v>184</v>
      </c>
      <c r="B369" s="52">
        <v>951</v>
      </c>
      <c r="C369" s="53" t="s">
        <v>71</v>
      </c>
      <c r="D369" s="53" t="s">
        <v>342</v>
      </c>
      <c r="E369" s="53" t="s">
        <v>5</v>
      </c>
      <c r="F369" s="53"/>
      <c r="G369" s="94">
        <f>G370</f>
        <v>50</v>
      </c>
      <c r="H369" s="102">
        <f aca="true" t="shared" si="65" ref="H369:X371">H370</f>
        <v>0</v>
      </c>
      <c r="I369" s="102">
        <f t="shared" si="65"/>
        <v>0</v>
      </c>
      <c r="J369" s="102">
        <f t="shared" si="65"/>
        <v>0</v>
      </c>
      <c r="K369" s="102">
        <f t="shared" si="65"/>
        <v>0</v>
      </c>
      <c r="L369" s="102">
        <f t="shared" si="65"/>
        <v>0</v>
      </c>
      <c r="M369" s="102">
        <f t="shared" si="65"/>
        <v>0</v>
      </c>
      <c r="N369" s="102">
        <f t="shared" si="65"/>
        <v>0</v>
      </c>
      <c r="O369" s="102">
        <f t="shared" si="65"/>
        <v>0</v>
      </c>
      <c r="P369" s="102">
        <f t="shared" si="65"/>
        <v>0</v>
      </c>
      <c r="Q369" s="102">
        <f t="shared" si="65"/>
        <v>0</v>
      </c>
      <c r="R369" s="102">
        <f t="shared" si="65"/>
        <v>0</v>
      </c>
      <c r="S369" s="102">
        <f t="shared" si="65"/>
        <v>0</v>
      </c>
      <c r="T369" s="102">
        <f t="shared" si="65"/>
        <v>0</v>
      </c>
      <c r="U369" s="102">
        <f t="shared" si="65"/>
        <v>0</v>
      </c>
      <c r="V369" s="102">
        <f t="shared" si="65"/>
        <v>0</v>
      </c>
      <c r="W369" s="102">
        <f t="shared" si="65"/>
        <v>0</v>
      </c>
      <c r="X369" s="113">
        <f t="shared" si="65"/>
        <v>48.715</v>
      </c>
      <c r="Y369" s="104">
        <f>X369/G363*100</f>
        <v>1.9485999999999999</v>
      </c>
      <c r="Z369" s="94">
        <f>Z370</f>
        <v>8.514</v>
      </c>
      <c r="AA369" s="191">
        <f t="shared" si="51"/>
        <v>17.028</v>
      </c>
      <c r="AB369" s="188"/>
    </row>
    <row r="370" spans="1:28" ht="32.25" outlineLevel="6" thickBot="1">
      <c r="A370" s="5" t="s">
        <v>101</v>
      </c>
      <c r="B370" s="16">
        <v>951</v>
      </c>
      <c r="C370" s="6" t="s">
        <v>71</v>
      </c>
      <c r="D370" s="6" t="s">
        <v>342</v>
      </c>
      <c r="E370" s="6" t="s">
        <v>95</v>
      </c>
      <c r="F370" s="6"/>
      <c r="G370" s="97">
        <f>G371</f>
        <v>50</v>
      </c>
      <c r="H370" s="105">
        <f t="shared" si="65"/>
        <v>0</v>
      </c>
      <c r="I370" s="105">
        <f t="shared" si="65"/>
        <v>0</v>
      </c>
      <c r="J370" s="105">
        <f t="shared" si="65"/>
        <v>0</v>
      </c>
      <c r="K370" s="105">
        <f t="shared" si="65"/>
        <v>0</v>
      </c>
      <c r="L370" s="105">
        <f t="shared" si="65"/>
        <v>0</v>
      </c>
      <c r="M370" s="105">
        <f t="shared" si="65"/>
        <v>0</v>
      </c>
      <c r="N370" s="105">
        <f t="shared" si="65"/>
        <v>0</v>
      </c>
      <c r="O370" s="105">
        <f t="shared" si="65"/>
        <v>0</v>
      </c>
      <c r="P370" s="105">
        <f t="shared" si="65"/>
        <v>0</v>
      </c>
      <c r="Q370" s="105">
        <f t="shared" si="65"/>
        <v>0</v>
      </c>
      <c r="R370" s="105">
        <f t="shared" si="65"/>
        <v>0</v>
      </c>
      <c r="S370" s="105">
        <f t="shared" si="65"/>
        <v>0</v>
      </c>
      <c r="T370" s="105">
        <f t="shared" si="65"/>
        <v>0</v>
      </c>
      <c r="U370" s="105">
        <f t="shared" si="65"/>
        <v>0</v>
      </c>
      <c r="V370" s="105">
        <f t="shared" si="65"/>
        <v>0</v>
      </c>
      <c r="W370" s="105">
        <f t="shared" si="65"/>
        <v>0</v>
      </c>
      <c r="X370" s="114">
        <f>X371</f>
        <v>48.715</v>
      </c>
      <c r="Y370" s="104">
        <f>X370/G364*100</f>
        <v>1.9485999999999999</v>
      </c>
      <c r="Z370" s="97">
        <f>Z371</f>
        <v>8.514</v>
      </c>
      <c r="AA370" s="191">
        <f t="shared" si="51"/>
        <v>17.028</v>
      </c>
      <c r="AB370" s="188"/>
    </row>
    <row r="371" spans="1:28" ht="32.25" outlineLevel="6" thickBot="1">
      <c r="A371" s="50" t="s">
        <v>103</v>
      </c>
      <c r="B371" s="54">
        <v>951</v>
      </c>
      <c r="C371" s="55" t="s">
        <v>71</v>
      </c>
      <c r="D371" s="55" t="s">
        <v>342</v>
      </c>
      <c r="E371" s="55" t="s">
        <v>97</v>
      </c>
      <c r="F371" s="55"/>
      <c r="G371" s="93">
        <v>50</v>
      </c>
      <c r="H371" s="107">
        <f t="shared" si="65"/>
        <v>0</v>
      </c>
      <c r="I371" s="107">
        <f t="shared" si="65"/>
        <v>0</v>
      </c>
      <c r="J371" s="107">
        <f t="shared" si="65"/>
        <v>0</v>
      </c>
      <c r="K371" s="107">
        <f t="shared" si="65"/>
        <v>0</v>
      </c>
      <c r="L371" s="107">
        <f t="shared" si="65"/>
        <v>0</v>
      </c>
      <c r="M371" s="107">
        <f t="shared" si="65"/>
        <v>0</v>
      </c>
      <c r="N371" s="107">
        <f t="shared" si="65"/>
        <v>0</v>
      </c>
      <c r="O371" s="107">
        <f t="shared" si="65"/>
        <v>0</v>
      </c>
      <c r="P371" s="107">
        <f t="shared" si="65"/>
        <v>0</v>
      </c>
      <c r="Q371" s="107">
        <f t="shared" si="65"/>
        <v>0</v>
      </c>
      <c r="R371" s="107">
        <f t="shared" si="65"/>
        <v>0</v>
      </c>
      <c r="S371" s="107">
        <f t="shared" si="65"/>
        <v>0</v>
      </c>
      <c r="T371" s="107">
        <f t="shared" si="65"/>
        <v>0</v>
      </c>
      <c r="U371" s="107">
        <f t="shared" si="65"/>
        <v>0</v>
      </c>
      <c r="V371" s="107">
        <f t="shared" si="65"/>
        <v>0</v>
      </c>
      <c r="W371" s="107">
        <f t="shared" si="65"/>
        <v>0</v>
      </c>
      <c r="X371" s="115">
        <f>X372</f>
        <v>48.715</v>
      </c>
      <c r="Y371" s="104">
        <f>X371/G365*100</f>
        <v>1.9485999999999999</v>
      </c>
      <c r="Z371" s="135">
        <v>8.514</v>
      </c>
      <c r="AA371" s="191">
        <f t="shared" si="51"/>
        <v>17.028</v>
      </c>
      <c r="AB371" s="188"/>
    </row>
    <row r="372" spans="1:28" ht="32.25" outlineLevel="6" thickBot="1">
      <c r="A372" s="66" t="s">
        <v>78</v>
      </c>
      <c r="B372" s="13">
        <v>951</v>
      </c>
      <c r="C372" s="11" t="s">
        <v>65</v>
      </c>
      <c r="D372" s="11" t="s">
        <v>271</v>
      </c>
      <c r="E372" s="11" t="s">
        <v>5</v>
      </c>
      <c r="F372" s="11"/>
      <c r="G372" s="91">
        <f>G373</f>
        <v>100</v>
      </c>
      <c r="H372" s="130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103"/>
      <c r="X372" s="111">
        <v>48.715</v>
      </c>
      <c r="Y372" s="104">
        <f>X372/G366*100</f>
        <v>97.43</v>
      </c>
      <c r="Z372" s="91">
        <f>Z373</f>
        <v>0</v>
      </c>
      <c r="AA372" s="191">
        <f t="shared" si="51"/>
        <v>0</v>
      </c>
      <c r="AB372" s="188"/>
    </row>
    <row r="373" spans="1:28" ht="16.5" outlineLevel="6" thickBot="1">
      <c r="A373" s="8" t="s">
        <v>185</v>
      </c>
      <c r="B373" s="14">
        <v>951</v>
      </c>
      <c r="C373" s="9" t="s">
        <v>66</v>
      </c>
      <c r="D373" s="9" t="s">
        <v>271</v>
      </c>
      <c r="E373" s="9" t="s">
        <v>5</v>
      </c>
      <c r="F373" s="9"/>
      <c r="G373" s="92">
        <f>G374</f>
        <v>100</v>
      </c>
      <c r="H373" s="131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12"/>
      <c r="Y373" s="104"/>
      <c r="Z373" s="92">
        <f>Z374</f>
        <v>0</v>
      </c>
      <c r="AA373" s="191">
        <f t="shared" si="51"/>
        <v>0</v>
      </c>
      <c r="AB373" s="188"/>
    </row>
    <row r="374" spans="1:28" ht="32.25" outlineLevel="6" thickBot="1">
      <c r="A374" s="69" t="s">
        <v>137</v>
      </c>
      <c r="B374" s="14">
        <v>951</v>
      </c>
      <c r="C374" s="9" t="s">
        <v>66</v>
      </c>
      <c r="D374" s="9" t="s">
        <v>272</v>
      </c>
      <c r="E374" s="9" t="s">
        <v>5</v>
      </c>
      <c r="F374" s="9"/>
      <c r="G374" s="92">
        <f>G375</f>
        <v>100</v>
      </c>
      <c r="H374" s="125">
        <f aca="true" t="shared" si="66" ref="H374:X377">H375</f>
        <v>0</v>
      </c>
      <c r="I374" s="125">
        <f t="shared" si="66"/>
        <v>0</v>
      </c>
      <c r="J374" s="125">
        <f t="shared" si="66"/>
        <v>0</v>
      </c>
      <c r="K374" s="125">
        <f t="shared" si="66"/>
        <v>0</v>
      </c>
      <c r="L374" s="125">
        <f t="shared" si="66"/>
        <v>0</v>
      </c>
      <c r="M374" s="125">
        <f t="shared" si="66"/>
        <v>0</v>
      </c>
      <c r="N374" s="125">
        <f t="shared" si="66"/>
        <v>0</v>
      </c>
      <c r="O374" s="125">
        <f t="shared" si="66"/>
        <v>0</v>
      </c>
      <c r="P374" s="125">
        <f t="shared" si="66"/>
        <v>0</v>
      </c>
      <c r="Q374" s="125">
        <f t="shared" si="66"/>
        <v>0</v>
      </c>
      <c r="R374" s="125">
        <f t="shared" si="66"/>
        <v>0</v>
      </c>
      <c r="S374" s="125">
        <f t="shared" si="66"/>
        <v>0</v>
      </c>
      <c r="T374" s="125">
        <f t="shared" si="66"/>
        <v>0</v>
      </c>
      <c r="U374" s="125">
        <f t="shared" si="66"/>
        <v>0</v>
      </c>
      <c r="V374" s="125">
        <f t="shared" si="66"/>
        <v>0</v>
      </c>
      <c r="W374" s="125">
        <f t="shared" si="66"/>
        <v>0</v>
      </c>
      <c r="X374" s="126">
        <f t="shared" si="66"/>
        <v>0</v>
      </c>
      <c r="Y374" s="104">
        <f aca="true" t="shared" si="67" ref="Y374:Y382">X374/G368*100</f>
        <v>0</v>
      </c>
      <c r="Z374" s="92">
        <f>Z375</f>
        <v>0</v>
      </c>
      <c r="AA374" s="191">
        <f t="shared" si="51"/>
        <v>0</v>
      </c>
      <c r="AB374" s="188"/>
    </row>
    <row r="375" spans="1:28" ht="32.25" outlineLevel="6" thickBot="1">
      <c r="A375" s="69" t="s">
        <v>138</v>
      </c>
      <c r="B375" s="14">
        <v>951</v>
      </c>
      <c r="C375" s="9" t="s">
        <v>66</v>
      </c>
      <c r="D375" s="9" t="s">
        <v>273</v>
      </c>
      <c r="E375" s="9" t="s">
        <v>5</v>
      </c>
      <c r="F375" s="9"/>
      <c r="G375" s="92">
        <f>G376</f>
        <v>100</v>
      </c>
      <c r="H375" s="102">
        <f t="shared" si="66"/>
        <v>0</v>
      </c>
      <c r="I375" s="102">
        <f t="shared" si="66"/>
        <v>0</v>
      </c>
      <c r="J375" s="102">
        <f t="shared" si="66"/>
        <v>0</v>
      </c>
      <c r="K375" s="102">
        <f t="shared" si="66"/>
        <v>0</v>
      </c>
      <c r="L375" s="102">
        <f t="shared" si="66"/>
        <v>0</v>
      </c>
      <c r="M375" s="102">
        <f t="shared" si="66"/>
        <v>0</v>
      </c>
      <c r="N375" s="102">
        <f t="shared" si="66"/>
        <v>0</v>
      </c>
      <c r="O375" s="102">
        <f t="shared" si="66"/>
        <v>0</v>
      </c>
      <c r="P375" s="102">
        <f t="shared" si="66"/>
        <v>0</v>
      </c>
      <c r="Q375" s="102">
        <f t="shared" si="66"/>
        <v>0</v>
      </c>
      <c r="R375" s="102">
        <f t="shared" si="66"/>
        <v>0</v>
      </c>
      <c r="S375" s="102">
        <f t="shared" si="66"/>
        <v>0</v>
      </c>
      <c r="T375" s="102">
        <f t="shared" si="66"/>
        <v>0</v>
      </c>
      <c r="U375" s="102">
        <f t="shared" si="66"/>
        <v>0</v>
      </c>
      <c r="V375" s="102">
        <f t="shared" si="66"/>
        <v>0</v>
      </c>
      <c r="W375" s="102">
        <f t="shared" si="66"/>
        <v>0</v>
      </c>
      <c r="X375" s="113">
        <f t="shared" si="66"/>
        <v>0</v>
      </c>
      <c r="Y375" s="104">
        <f t="shared" si="67"/>
        <v>0</v>
      </c>
      <c r="Z375" s="92">
        <f>Z376</f>
        <v>0</v>
      </c>
      <c r="AA375" s="191">
        <f t="shared" si="51"/>
        <v>0</v>
      </c>
      <c r="AB375" s="188"/>
    </row>
    <row r="376" spans="1:28" ht="32.25" outlineLevel="6" thickBot="1">
      <c r="A376" s="56" t="s">
        <v>186</v>
      </c>
      <c r="B376" s="52">
        <v>951</v>
      </c>
      <c r="C376" s="53" t="s">
        <v>66</v>
      </c>
      <c r="D376" s="53" t="s">
        <v>343</v>
      </c>
      <c r="E376" s="53" t="s">
        <v>5</v>
      </c>
      <c r="F376" s="53"/>
      <c r="G376" s="94">
        <f>G377</f>
        <v>100</v>
      </c>
      <c r="H376" s="105">
        <f t="shared" si="66"/>
        <v>0</v>
      </c>
      <c r="I376" s="105">
        <f t="shared" si="66"/>
        <v>0</v>
      </c>
      <c r="J376" s="105">
        <f t="shared" si="66"/>
        <v>0</v>
      </c>
      <c r="K376" s="105">
        <f t="shared" si="66"/>
        <v>0</v>
      </c>
      <c r="L376" s="105">
        <f t="shared" si="66"/>
        <v>0</v>
      </c>
      <c r="M376" s="105">
        <f t="shared" si="66"/>
        <v>0</v>
      </c>
      <c r="N376" s="105">
        <f t="shared" si="66"/>
        <v>0</v>
      </c>
      <c r="O376" s="105">
        <f t="shared" si="66"/>
        <v>0</v>
      </c>
      <c r="P376" s="105">
        <f t="shared" si="66"/>
        <v>0</v>
      </c>
      <c r="Q376" s="105">
        <f t="shared" si="66"/>
        <v>0</v>
      </c>
      <c r="R376" s="105">
        <f t="shared" si="66"/>
        <v>0</v>
      </c>
      <c r="S376" s="105">
        <f t="shared" si="66"/>
        <v>0</v>
      </c>
      <c r="T376" s="105">
        <f t="shared" si="66"/>
        <v>0</v>
      </c>
      <c r="U376" s="105">
        <f t="shared" si="66"/>
        <v>0</v>
      </c>
      <c r="V376" s="105">
        <f t="shared" si="66"/>
        <v>0</v>
      </c>
      <c r="W376" s="105">
        <f t="shared" si="66"/>
        <v>0</v>
      </c>
      <c r="X376" s="114">
        <f t="shared" si="66"/>
        <v>0</v>
      </c>
      <c r="Y376" s="104">
        <f t="shared" si="67"/>
        <v>0</v>
      </c>
      <c r="Z376" s="94">
        <f>Z377</f>
        <v>0</v>
      </c>
      <c r="AA376" s="191">
        <f t="shared" si="51"/>
        <v>0</v>
      </c>
      <c r="AB376" s="188"/>
    </row>
    <row r="377" spans="1:28" ht="16.5" outlineLevel="6" thickBot="1">
      <c r="A377" s="100" t="s">
        <v>130</v>
      </c>
      <c r="B377" s="133">
        <v>951</v>
      </c>
      <c r="C377" s="134" t="s">
        <v>66</v>
      </c>
      <c r="D377" s="134" t="s">
        <v>343</v>
      </c>
      <c r="E377" s="134" t="s">
        <v>233</v>
      </c>
      <c r="F377" s="134"/>
      <c r="G377" s="135">
        <v>100</v>
      </c>
      <c r="H377" s="136">
        <f t="shared" si="66"/>
        <v>0</v>
      </c>
      <c r="I377" s="136">
        <f t="shared" si="66"/>
        <v>0</v>
      </c>
      <c r="J377" s="136">
        <f t="shared" si="66"/>
        <v>0</v>
      </c>
      <c r="K377" s="136">
        <f t="shared" si="66"/>
        <v>0</v>
      </c>
      <c r="L377" s="136">
        <f t="shared" si="66"/>
        <v>0</v>
      </c>
      <c r="M377" s="136">
        <f t="shared" si="66"/>
        <v>0</v>
      </c>
      <c r="N377" s="136">
        <f t="shared" si="66"/>
        <v>0</v>
      </c>
      <c r="O377" s="136">
        <f t="shared" si="66"/>
        <v>0</v>
      </c>
      <c r="P377" s="136">
        <f t="shared" si="66"/>
        <v>0</v>
      </c>
      <c r="Q377" s="136">
        <f t="shared" si="66"/>
        <v>0</v>
      </c>
      <c r="R377" s="136">
        <f t="shared" si="66"/>
        <v>0</v>
      </c>
      <c r="S377" s="136">
        <f t="shared" si="66"/>
        <v>0</v>
      </c>
      <c r="T377" s="136">
        <f t="shared" si="66"/>
        <v>0</v>
      </c>
      <c r="U377" s="136">
        <f t="shared" si="66"/>
        <v>0</v>
      </c>
      <c r="V377" s="136">
        <f t="shared" si="66"/>
        <v>0</v>
      </c>
      <c r="W377" s="136">
        <f t="shared" si="66"/>
        <v>0</v>
      </c>
      <c r="X377" s="145">
        <f t="shared" si="66"/>
        <v>0</v>
      </c>
      <c r="Y377" s="137">
        <f t="shared" si="67"/>
        <v>0</v>
      </c>
      <c r="Z377" s="135">
        <v>0</v>
      </c>
      <c r="AA377" s="191">
        <f t="shared" si="51"/>
        <v>0</v>
      </c>
      <c r="AB377" s="188"/>
    </row>
    <row r="378" spans="1:28" ht="63.75" outlineLevel="6" thickBot="1">
      <c r="A378" s="66" t="s">
        <v>73</v>
      </c>
      <c r="B378" s="13">
        <v>951</v>
      </c>
      <c r="C378" s="11" t="s">
        <v>74</v>
      </c>
      <c r="D378" s="11" t="s">
        <v>271</v>
      </c>
      <c r="E378" s="11" t="s">
        <v>5</v>
      </c>
      <c r="F378" s="11"/>
      <c r="G378" s="91">
        <f aca="true" t="shared" si="68" ref="G378:G383">G379</f>
        <v>20294</v>
      </c>
      <c r="H378" s="130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103"/>
      <c r="X378" s="111">
        <v>0</v>
      </c>
      <c r="Y378" s="104">
        <f t="shared" si="67"/>
        <v>0</v>
      </c>
      <c r="Z378" s="91">
        <f aca="true" t="shared" si="69" ref="Z378:Z383">Z379</f>
        <v>9647</v>
      </c>
      <c r="AA378" s="191">
        <f t="shared" si="51"/>
        <v>47.536217601261455</v>
      </c>
      <c r="AB378" s="188"/>
    </row>
    <row r="379" spans="1:28" ht="48" outlineLevel="6" thickBot="1">
      <c r="A379" s="69" t="s">
        <v>76</v>
      </c>
      <c r="B379" s="14">
        <v>951</v>
      </c>
      <c r="C379" s="9" t="s">
        <v>75</v>
      </c>
      <c r="D379" s="9" t="s">
        <v>271</v>
      </c>
      <c r="E379" s="9" t="s">
        <v>5</v>
      </c>
      <c r="F379" s="9"/>
      <c r="G379" s="92">
        <f t="shared" si="68"/>
        <v>20294</v>
      </c>
      <c r="H379" s="125" t="e">
        <f aca="true" t="shared" si="70" ref="H379:X381">H380</f>
        <v>#REF!</v>
      </c>
      <c r="I379" s="125" t="e">
        <f t="shared" si="70"/>
        <v>#REF!</v>
      </c>
      <c r="J379" s="125" t="e">
        <f t="shared" si="70"/>
        <v>#REF!</v>
      </c>
      <c r="K379" s="125" t="e">
        <f t="shared" si="70"/>
        <v>#REF!</v>
      </c>
      <c r="L379" s="125" t="e">
        <f t="shared" si="70"/>
        <v>#REF!</v>
      </c>
      <c r="M379" s="125" t="e">
        <f t="shared" si="70"/>
        <v>#REF!</v>
      </c>
      <c r="N379" s="125" t="e">
        <f t="shared" si="70"/>
        <v>#REF!</v>
      </c>
      <c r="O379" s="125" t="e">
        <f t="shared" si="70"/>
        <v>#REF!</v>
      </c>
      <c r="P379" s="125" t="e">
        <f t="shared" si="70"/>
        <v>#REF!</v>
      </c>
      <c r="Q379" s="125" t="e">
        <f t="shared" si="70"/>
        <v>#REF!</v>
      </c>
      <c r="R379" s="125" t="e">
        <f t="shared" si="70"/>
        <v>#REF!</v>
      </c>
      <c r="S379" s="125" t="e">
        <f t="shared" si="70"/>
        <v>#REF!</v>
      </c>
      <c r="T379" s="125" t="e">
        <f t="shared" si="70"/>
        <v>#REF!</v>
      </c>
      <c r="U379" s="125" t="e">
        <f t="shared" si="70"/>
        <v>#REF!</v>
      </c>
      <c r="V379" s="125" t="e">
        <f t="shared" si="70"/>
        <v>#REF!</v>
      </c>
      <c r="W379" s="125" t="e">
        <f t="shared" si="70"/>
        <v>#REF!</v>
      </c>
      <c r="X379" s="126" t="e">
        <f t="shared" si="70"/>
        <v>#REF!</v>
      </c>
      <c r="Y379" s="104" t="e">
        <f t="shared" si="67"/>
        <v>#REF!</v>
      </c>
      <c r="Z379" s="92">
        <f t="shared" si="69"/>
        <v>9647</v>
      </c>
      <c r="AA379" s="191">
        <f t="shared" si="51"/>
        <v>47.536217601261455</v>
      </c>
      <c r="AB379" s="188"/>
    </row>
    <row r="380" spans="1:28" ht="32.25" outlineLevel="6" thickBot="1">
      <c r="A380" s="69" t="s">
        <v>137</v>
      </c>
      <c r="B380" s="14">
        <v>951</v>
      </c>
      <c r="C380" s="9" t="s">
        <v>75</v>
      </c>
      <c r="D380" s="9" t="s">
        <v>272</v>
      </c>
      <c r="E380" s="9" t="s">
        <v>5</v>
      </c>
      <c r="F380" s="9"/>
      <c r="G380" s="92">
        <f t="shared" si="68"/>
        <v>20294</v>
      </c>
      <c r="H380" s="102" t="e">
        <f t="shared" si="70"/>
        <v>#REF!</v>
      </c>
      <c r="I380" s="102" t="e">
        <f t="shared" si="70"/>
        <v>#REF!</v>
      </c>
      <c r="J380" s="102" t="e">
        <f t="shared" si="70"/>
        <v>#REF!</v>
      </c>
      <c r="K380" s="102" t="e">
        <f t="shared" si="70"/>
        <v>#REF!</v>
      </c>
      <c r="L380" s="102" t="e">
        <f t="shared" si="70"/>
        <v>#REF!</v>
      </c>
      <c r="M380" s="102" t="e">
        <f t="shared" si="70"/>
        <v>#REF!</v>
      </c>
      <c r="N380" s="102" t="e">
        <f t="shared" si="70"/>
        <v>#REF!</v>
      </c>
      <c r="O380" s="102" t="e">
        <f t="shared" si="70"/>
        <v>#REF!</v>
      </c>
      <c r="P380" s="102" t="e">
        <f t="shared" si="70"/>
        <v>#REF!</v>
      </c>
      <c r="Q380" s="102" t="e">
        <f t="shared" si="70"/>
        <v>#REF!</v>
      </c>
      <c r="R380" s="102" t="e">
        <f t="shared" si="70"/>
        <v>#REF!</v>
      </c>
      <c r="S380" s="102" t="e">
        <f t="shared" si="70"/>
        <v>#REF!</v>
      </c>
      <c r="T380" s="102" t="e">
        <f t="shared" si="70"/>
        <v>#REF!</v>
      </c>
      <c r="U380" s="102" t="e">
        <f t="shared" si="70"/>
        <v>#REF!</v>
      </c>
      <c r="V380" s="102" t="e">
        <f t="shared" si="70"/>
        <v>#REF!</v>
      </c>
      <c r="W380" s="102" t="e">
        <f t="shared" si="70"/>
        <v>#REF!</v>
      </c>
      <c r="X380" s="113" t="e">
        <f t="shared" si="70"/>
        <v>#REF!</v>
      </c>
      <c r="Y380" s="104" t="e">
        <f t="shared" si="67"/>
        <v>#REF!</v>
      </c>
      <c r="Z380" s="92">
        <f t="shared" si="69"/>
        <v>9647</v>
      </c>
      <c r="AA380" s="191">
        <f t="shared" si="51"/>
        <v>47.536217601261455</v>
      </c>
      <c r="AB380" s="188"/>
    </row>
    <row r="381" spans="1:28" ht="32.25" outlineLevel="6" thickBot="1">
      <c r="A381" s="69" t="s">
        <v>138</v>
      </c>
      <c r="B381" s="14">
        <v>951</v>
      </c>
      <c r="C381" s="9" t="s">
        <v>75</v>
      </c>
      <c r="D381" s="9" t="s">
        <v>273</v>
      </c>
      <c r="E381" s="9" t="s">
        <v>5</v>
      </c>
      <c r="F381" s="9"/>
      <c r="G381" s="92">
        <f t="shared" si="68"/>
        <v>20294</v>
      </c>
      <c r="H381" s="102" t="e">
        <f t="shared" si="70"/>
        <v>#REF!</v>
      </c>
      <c r="I381" s="102" t="e">
        <f t="shared" si="70"/>
        <v>#REF!</v>
      </c>
      <c r="J381" s="102" t="e">
        <f t="shared" si="70"/>
        <v>#REF!</v>
      </c>
      <c r="K381" s="102" t="e">
        <f t="shared" si="70"/>
        <v>#REF!</v>
      </c>
      <c r="L381" s="102" t="e">
        <f t="shared" si="70"/>
        <v>#REF!</v>
      </c>
      <c r="M381" s="102" t="e">
        <f t="shared" si="70"/>
        <v>#REF!</v>
      </c>
      <c r="N381" s="102" t="e">
        <f t="shared" si="70"/>
        <v>#REF!</v>
      </c>
      <c r="O381" s="102" t="e">
        <f t="shared" si="70"/>
        <v>#REF!</v>
      </c>
      <c r="P381" s="102" t="e">
        <f t="shared" si="70"/>
        <v>#REF!</v>
      </c>
      <c r="Q381" s="102" t="e">
        <f t="shared" si="70"/>
        <v>#REF!</v>
      </c>
      <c r="R381" s="102" t="e">
        <f t="shared" si="70"/>
        <v>#REF!</v>
      </c>
      <c r="S381" s="102" t="e">
        <f t="shared" si="70"/>
        <v>#REF!</v>
      </c>
      <c r="T381" s="102" t="e">
        <f t="shared" si="70"/>
        <v>#REF!</v>
      </c>
      <c r="U381" s="102" t="e">
        <f t="shared" si="70"/>
        <v>#REF!</v>
      </c>
      <c r="V381" s="102" t="e">
        <f t="shared" si="70"/>
        <v>#REF!</v>
      </c>
      <c r="W381" s="102" t="e">
        <f t="shared" si="70"/>
        <v>#REF!</v>
      </c>
      <c r="X381" s="113" t="e">
        <f t="shared" si="70"/>
        <v>#REF!</v>
      </c>
      <c r="Y381" s="104" t="e">
        <f t="shared" si="67"/>
        <v>#REF!</v>
      </c>
      <c r="Z381" s="92">
        <f t="shared" si="69"/>
        <v>9647</v>
      </c>
      <c r="AA381" s="191">
        <f t="shared" si="51"/>
        <v>47.536217601261455</v>
      </c>
      <c r="AB381" s="188"/>
    </row>
    <row r="382" spans="1:28" ht="48" outlineLevel="6" thickBot="1">
      <c r="A382" s="5" t="s">
        <v>187</v>
      </c>
      <c r="B382" s="16">
        <v>951</v>
      </c>
      <c r="C382" s="6" t="s">
        <v>75</v>
      </c>
      <c r="D382" s="6" t="s">
        <v>344</v>
      </c>
      <c r="E382" s="6" t="s">
        <v>5</v>
      </c>
      <c r="F382" s="6"/>
      <c r="G382" s="97">
        <f t="shared" si="68"/>
        <v>20294</v>
      </c>
      <c r="H382" s="107" t="e">
        <f>#REF!</f>
        <v>#REF!</v>
      </c>
      <c r="I382" s="107" t="e">
        <f>#REF!</f>
        <v>#REF!</v>
      </c>
      <c r="J382" s="107" t="e">
        <f>#REF!</f>
        <v>#REF!</v>
      </c>
      <c r="K382" s="107" t="e">
        <f>#REF!</f>
        <v>#REF!</v>
      </c>
      <c r="L382" s="107" t="e">
        <f>#REF!</f>
        <v>#REF!</v>
      </c>
      <c r="M382" s="107" t="e">
        <f>#REF!</f>
        <v>#REF!</v>
      </c>
      <c r="N382" s="107" t="e">
        <f>#REF!</f>
        <v>#REF!</v>
      </c>
      <c r="O382" s="107" t="e">
        <f>#REF!</f>
        <v>#REF!</v>
      </c>
      <c r="P382" s="107" t="e">
        <f>#REF!</f>
        <v>#REF!</v>
      </c>
      <c r="Q382" s="107" t="e">
        <f>#REF!</f>
        <v>#REF!</v>
      </c>
      <c r="R382" s="107" t="e">
        <f>#REF!</f>
        <v>#REF!</v>
      </c>
      <c r="S382" s="107" t="e">
        <f>#REF!</f>
        <v>#REF!</v>
      </c>
      <c r="T382" s="107" t="e">
        <f>#REF!</f>
        <v>#REF!</v>
      </c>
      <c r="U382" s="107" t="e">
        <f>#REF!</f>
        <v>#REF!</v>
      </c>
      <c r="V382" s="107" t="e">
        <f>#REF!</f>
        <v>#REF!</v>
      </c>
      <c r="W382" s="107" t="e">
        <f>#REF!</f>
        <v>#REF!</v>
      </c>
      <c r="X382" s="115" t="e">
        <f>#REF!</f>
        <v>#REF!</v>
      </c>
      <c r="Y382" s="104" t="e">
        <f t="shared" si="67"/>
        <v>#REF!</v>
      </c>
      <c r="Z382" s="97">
        <f t="shared" si="69"/>
        <v>9647</v>
      </c>
      <c r="AA382" s="191">
        <f t="shared" si="51"/>
        <v>47.536217601261455</v>
      </c>
      <c r="AB382" s="188"/>
    </row>
    <row r="383" spans="1:28" ht="16.5" outlineLevel="6" thickBot="1">
      <c r="A383" s="5" t="s">
        <v>133</v>
      </c>
      <c r="B383" s="16">
        <v>951</v>
      </c>
      <c r="C383" s="6" t="s">
        <v>75</v>
      </c>
      <c r="D383" s="6" t="s">
        <v>344</v>
      </c>
      <c r="E383" s="6" t="s">
        <v>131</v>
      </c>
      <c r="F383" s="6"/>
      <c r="G383" s="97">
        <f t="shared" si="68"/>
        <v>20294</v>
      </c>
      <c r="H383" s="108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24"/>
      <c r="Y383" s="104"/>
      <c r="Z383" s="97">
        <f t="shared" si="69"/>
        <v>9647</v>
      </c>
      <c r="AA383" s="191">
        <f t="shared" si="51"/>
        <v>47.536217601261455</v>
      </c>
      <c r="AB383" s="188"/>
    </row>
    <row r="384" spans="1:28" ht="16.5" outlineLevel="6" thickBot="1">
      <c r="A384" s="50" t="s">
        <v>134</v>
      </c>
      <c r="B384" s="54">
        <v>951</v>
      </c>
      <c r="C384" s="55" t="s">
        <v>75</v>
      </c>
      <c r="D384" s="55" t="s">
        <v>344</v>
      </c>
      <c r="E384" s="55" t="s">
        <v>132</v>
      </c>
      <c r="F384" s="55"/>
      <c r="G384" s="93">
        <v>20294</v>
      </c>
      <c r="H384" s="108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24"/>
      <c r="Y384" s="104"/>
      <c r="Z384" s="135">
        <v>9647</v>
      </c>
      <c r="AA384" s="191">
        <f t="shared" si="51"/>
        <v>47.536217601261455</v>
      </c>
      <c r="AB384" s="188"/>
    </row>
    <row r="385" spans="1:28" ht="43.5" outlineLevel="6" thickBot="1">
      <c r="A385" s="62" t="s">
        <v>63</v>
      </c>
      <c r="B385" s="63" t="s">
        <v>62</v>
      </c>
      <c r="C385" s="63" t="s">
        <v>61</v>
      </c>
      <c r="D385" s="63" t="s">
        <v>271</v>
      </c>
      <c r="E385" s="63" t="s">
        <v>5</v>
      </c>
      <c r="F385" s="64"/>
      <c r="G385" s="90">
        <f>G386+G492</f>
        <v>445077.84900000005</v>
      </c>
      <c r="H385" s="108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24"/>
      <c r="Y385" s="104"/>
      <c r="Z385" s="90">
        <f>Z386+Z492</f>
        <v>246644.709</v>
      </c>
      <c r="AA385" s="191">
        <f t="shared" si="51"/>
        <v>55.41608272668721</v>
      </c>
      <c r="AB385" s="188"/>
    </row>
    <row r="386" spans="1:28" ht="19.5" outlineLevel="6" thickBot="1">
      <c r="A386" s="66" t="s">
        <v>47</v>
      </c>
      <c r="B386" s="13">
        <v>953</v>
      </c>
      <c r="C386" s="11" t="s">
        <v>46</v>
      </c>
      <c r="D386" s="11" t="s">
        <v>271</v>
      </c>
      <c r="E386" s="11" t="s">
        <v>5</v>
      </c>
      <c r="F386" s="11"/>
      <c r="G386" s="91">
        <f>G387+G411+G456+G473</f>
        <v>441291.84900000005</v>
      </c>
      <c r="H386" s="108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24"/>
      <c r="Y386" s="104"/>
      <c r="Z386" s="91">
        <f>Z387+Z411+Z456+Z473</f>
        <v>244449.304</v>
      </c>
      <c r="AA386" s="191">
        <f t="shared" si="51"/>
        <v>55.39402201829474</v>
      </c>
      <c r="AB386" s="188"/>
    </row>
    <row r="387" spans="1:28" ht="19.5" outlineLevel="6" thickBot="1">
      <c r="A387" s="66" t="s">
        <v>135</v>
      </c>
      <c r="B387" s="13">
        <v>953</v>
      </c>
      <c r="C387" s="11" t="s">
        <v>18</v>
      </c>
      <c r="D387" s="11" t="s">
        <v>271</v>
      </c>
      <c r="E387" s="11" t="s">
        <v>5</v>
      </c>
      <c r="F387" s="11"/>
      <c r="G387" s="91">
        <f>G392+G388</f>
        <v>98974.225</v>
      </c>
      <c r="H387" s="108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24"/>
      <c r="Y387" s="104"/>
      <c r="Z387" s="91">
        <f>Z392+Z388+Z390</f>
        <v>49396.060999999994</v>
      </c>
      <c r="AA387" s="191">
        <f t="shared" si="51"/>
        <v>49.908004836612754</v>
      </c>
      <c r="AB387" s="188"/>
    </row>
    <row r="388" spans="1:28" ht="32.25" outlineLevel="6" thickBot="1">
      <c r="A388" s="69" t="s">
        <v>137</v>
      </c>
      <c r="B388" s="14">
        <v>953</v>
      </c>
      <c r="C388" s="9" t="s">
        <v>18</v>
      </c>
      <c r="D388" s="9" t="s">
        <v>272</v>
      </c>
      <c r="E388" s="9" t="s">
        <v>5</v>
      </c>
      <c r="F388" s="9"/>
      <c r="G388" s="92">
        <f>G389</f>
        <v>200</v>
      </c>
      <c r="H388" s="108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24"/>
      <c r="Y388" s="104"/>
      <c r="Z388" s="92">
        <f>Z389</f>
        <v>0</v>
      </c>
      <c r="AA388" s="191">
        <f t="shared" si="51"/>
        <v>0</v>
      </c>
      <c r="AB388" s="188"/>
    </row>
    <row r="389" spans="1:28" ht="18.75" customHeight="1" outlineLevel="6" thickBot="1">
      <c r="A389" s="148" t="s">
        <v>138</v>
      </c>
      <c r="B389" s="133">
        <v>953</v>
      </c>
      <c r="C389" s="134" t="s">
        <v>18</v>
      </c>
      <c r="D389" s="134" t="s">
        <v>273</v>
      </c>
      <c r="E389" s="134" t="s">
        <v>5</v>
      </c>
      <c r="F389" s="134"/>
      <c r="G389" s="135">
        <v>200</v>
      </c>
      <c r="H389" s="138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43"/>
      <c r="Y389" s="137"/>
      <c r="Z389" s="135">
        <v>0</v>
      </c>
      <c r="AA389" s="191">
        <f t="shared" si="51"/>
        <v>0</v>
      </c>
      <c r="AB389" s="188"/>
    </row>
    <row r="390" spans="1:28" ht="16.5" outlineLevel="6" thickBot="1">
      <c r="A390" s="56" t="s">
        <v>143</v>
      </c>
      <c r="B390" s="52">
        <v>953</v>
      </c>
      <c r="C390" s="53" t="s">
        <v>18</v>
      </c>
      <c r="D390" s="53" t="s">
        <v>277</v>
      </c>
      <c r="E390" s="53" t="s">
        <v>5</v>
      </c>
      <c r="F390" s="53"/>
      <c r="G390" s="94">
        <f>G391</f>
        <v>0</v>
      </c>
      <c r="H390" s="130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103"/>
      <c r="X390" s="132"/>
      <c r="Y390" s="104">
        <v>0</v>
      </c>
      <c r="Z390" s="94">
        <f>Z391</f>
        <v>88.738</v>
      </c>
      <c r="AA390" s="191">
        <v>0</v>
      </c>
      <c r="AB390" s="188"/>
    </row>
    <row r="391" spans="1:28" ht="16.5" outlineLevel="6" thickBot="1">
      <c r="A391" s="100" t="s">
        <v>112</v>
      </c>
      <c r="B391" s="133">
        <v>953</v>
      </c>
      <c r="C391" s="134" t="s">
        <v>18</v>
      </c>
      <c r="D391" s="134" t="s">
        <v>277</v>
      </c>
      <c r="E391" s="134" t="s">
        <v>89</v>
      </c>
      <c r="F391" s="134"/>
      <c r="G391" s="135">
        <v>0</v>
      </c>
      <c r="H391" s="149" t="e">
        <f>H392+#REF!</f>
        <v>#REF!</v>
      </c>
      <c r="I391" s="149" t="e">
        <f>I392+#REF!</f>
        <v>#REF!</v>
      </c>
      <c r="J391" s="149" t="e">
        <f>J392+#REF!</f>
        <v>#REF!</v>
      </c>
      <c r="K391" s="149" t="e">
        <f>K392+#REF!</f>
        <v>#REF!</v>
      </c>
      <c r="L391" s="149" t="e">
        <f>L392+#REF!</f>
        <v>#REF!</v>
      </c>
      <c r="M391" s="149" t="e">
        <f>M392+#REF!</f>
        <v>#REF!</v>
      </c>
      <c r="N391" s="149" t="e">
        <f>N392+#REF!</f>
        <v>#REF!</v>
      </c>
      <c r="O391" s="149" t="e">
        <f>O392+#REF!</f>
        <v>#REF!</v>
      </c>
      <c r="P391" s="149" t="e">
        <f>P392+#REF!</f>
        <v>#REF!</v>
      </c>
      <c r="Q391" s="149" t="e">
        <f>Q392+#REF!</f>
        <v>#REF!</v>
      </c>
      <c r="R391" s="149" t="e">
        <f>R392+#REF!</f>
        <v>#REF!</v>
      </c>
      <c r="S391" s="149" t="e">
        <f>S392+#REF!</f>
        <v>#REF!</v>
      </c>
      <c r="T391" s="149" t="e">
        <f>T392+#REF!</f>
        <v>#REF!</v>
      </c>
      <c r="U391" s="149" t="e">
        <f>U392+#REF!</f>
        <v>#REF!</v>
      </c>
      <c r="V391" s="149" t="e">
        <f>V392+#REF!</f>
        <v>#REF!</v>
      </c>
      <c r="W391" s="149" t="e">
        <f>W392+#REF!</f>
        <v>#REF!</v>
      </c>
      <c r="X391" s="150" t="e">
        <f>X392+#REF!</f>
        <v>#REF!</v>
      </c>
      <c r="Y391" s="137" t="e">
        <f>X391/G385*100</f>
        <v>#REF!</v>
      </c>
      <c r="Z391" s="135">
        <v>88.738</v>
      </c>
      <c r="AA391" s="191">
        <v>0</v>
      </c>
      <c r="AB391" s="188"/>
    </row>
    <row r="392" spans="1:28" ht="19.5" outlineLevel="6" thickBot="1">
      <c r="A392" s="49" t="s">
        <v>249</v>
      </c>
      <c r="B392" s="14">
        <v>953</v>
      </c>
      <c r="C392" s="9" t="s">
        <v>18</v>
      </c>
      <c r="D392" s="9" t="s">
        <v>345</v>
      </c>
      <c r="E392" s="9" t="s">
        <v>5</v>
      </c>
      <c r="F392" s="9"/>
      <c r="G392" s="92">
        <f>G393+G403+G407</f>
        <v>98774.225</v>
      </c>
      <c r="H392" s="125" t="e">
        <f>H398+H403+#REF!+H489</f>
        <v>#REF!</v>
      </c>
      <c r="I392" s="125" t="e">
        <f>I398+I403+#REF!+I489</f>
        <v>#REF!</v>
      </c>
      <c r="J392" s="125" t="e">
        <f>J398+J403+#REF!+J489</f>
        <v>#REF!</v>
      </c>
      <c r="K392" s="125" t="e">
        <f>K398+K403+#REF!+K489</f>
        <v>#REF!</v>
      </c>
      <c r="L392" s="125" t="e">
        <f>L398+L403+#REF!+L489</f>
        <v>#REF!</v>
      </c>
      <c r="M392" s="125" t="e">
        <f>M398+M403+#REF!+M489</f>
        <v>#REF!</v>
      </c>
      <c r="N392" s="125" t="e">
        <f>N398+N403+#REF!+N489</f>
        <v>#REF!</v>
      </c>
      <c r="O392" s="125" t="e">
        <f>O398+O403+#REF!+O489</f>
        <v>#REF!</v>
      </c>
      <c r="P392" s="125" t="e">
        <f>P398+P403+#REF!+P489</f>
        <v>#REF!</v>
      </c>
      <c r="Q392" s="125" t="e">
        <f>Q398+Q403+#REF!+Q489</f>
        <v>#REF!</v>
      </c>
      <c r="R392" s="125" t="e">
        <f>R398+R403+#REF!+R489</f>
        <v>#REF!</v>
      </c>
      <c r="S392" s="125" t="e">
        <f>S398+S403+#REF!+S489</f>
        <v>#REF!</v>
      </c>
      <c r="T392" s="125" t="e">
        <f>T398+T403+#REF!+T489</f>
        <v>#REF!</v>
      </c>
      <c r="U392" s="125" t="e">
        <f>U398+U403+#REF!+U489</f>
        <v>#REF!</v>
      </c>
      <c r="V392" s="125" t="e">
        <f>V398+V403+#REF!+V489</f>
        <v>#REF!</v>
      </c>
      <c r="W392" s="125" t="e">
        <f>W398+W403+#REF!+W489</f>
        <v>#REF!</v>
      </c>
      <c r="X392" s="125" t="e">
        <f>X398+X403+#REF!+X489</f>
        <v>#REF!</v>
      </c>
      <c r="Y392" s="104" t="e">
        <f>X392/G386*100</f>
        <v>#REF!</v>
      </c>
      <c r="Z392" s="92">
        <f>Z393+Z403+Z407</f>
        <v>49307.323</v>
      </c>
      <c r="AA392" s="191">
        <f t="shared" si="51"/>
        <v>49.91922032291318</v>
      </c>
      <c r="AB392" s="188"/>
    </row>
    <row r="393" spans="1:28" ht="32.25" outlineLevel="6" thickBot="1">
      <c r="A393" s="49" t="s">
        <v>188</v>
      </c>
      <c r="B393" s="14">
        <v>953</v>
      </c>
      <c r="C393" s="9" t="s">
        <v>18</v>
      </c>
      <c r="D393" s="9" t="s">
        <v>346</v>
      </c>
      <c r="E393" s="9" t="s">
        <v>5</v>
      </c>
      <c r="F393" s="9"/>
      <c r="G393" s="92">
        <f>G394+G397+G400</f>
        <v>98678.225</v>
      </c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7"/>
      <c r="Y393" s="104"/>
      <c r="Z393" s="92">
        <f>Z394+Z397+Z400</f>
        <v>49307.323</v>
      </c>
      <c r="AA393" s="191">
        <f t="shared" si="51"/>
        <v>49.967784686033816</v>
      </c>
      <c r="AB393" s="188"/>
    </row>
    <row r="394" spans="1:28" ht="32.25" outlineLevel="6" thickBot="1">
      <c r="A394" s="56" t="s">
        <v>163</v>
      </c>
      <c r="B394" s="52">
        <v>953</v>
      </c>
      <c r="C394" s="53" t="s">
        <v>18</v>
      </c>
      <c r="D394" s="53" t="s">
        <v>347</v>
      </c>
      <c r="E394" s="53" t="s">
        <v>5</v>
      </c>
      <c r="F394" s="53"/>
      <c r="G394" s="94">
        <f>G395</f>
        <v>31614.1</v>
      </c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7"/>
      <c r="Y394" s="104"/>
      <c r="Z394" s="94">
        <f>Z395</f>
        <v>17125.618</v>
      </c>
      <c r="AA394" s="191">
        <f t="shared" si="51"/>
        <v>54.17082251273957</v>
      </c>
      <c r="AB394" s="188"/>
    </row>
    <row r="395" spans="1:28" ht="19.5" outlineLevel="6" thickBot="1">
      <c r="A395" s="5" t="s">
        <v>122</v>
      </c>
      <c r="B395" s="16">
        <v>953</v>
      </c>
      <c r="C395" s="6" t="s">
        <v>18</v>
      </c>
      <c r="D395" s="6" t="s">
        <v>347</v>
      </c>
      <c r="E395" s="6" t="s">
        <v>121</v>
      </c>
      <c r="F395" s="6"/>
      <c r="G395" s="97">
        <f>G396</f>
        <v>31614.1</v>
      </c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7"/>
      <c r="Y395" s="104"/>
      <c r="Z395" s="97">
        <f>Z396</f>
        <v>17125.618</v>
      </c>
      <c r="AA395" s="191">
        <f aca="true" t="shared" si="71" ref="AA395:AA458">Z395/G395*100</f>
        <v>54.17082251273957</v>
      </c>
      <c r="AB395" s="188"/>
    </row>
    <row r="396" spans="1:28" ht="48" outlineLevel="6" thickBot="1">
      <c r="A396" s="60" t="s">
        <v>212</v>
      </c>
      <c r="B396" s="54">
        <v>953</v>
      </c>
      <c r="C396" s="55" t="s">
        <v>18</v>
      </c>
      <c r="D396" s="55" t="s">
        <v>347</v>
      </c>
      <c r="E396" s="55" t="s">
        <v>89</v>
      </c>
      <c r="F396" s="55"/>
      <c r="G396" s="93">
        <v>31614.1</v>
      </c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7"/>
      <c r="Y396" s="104"/>
      <c r="Z396" s="135">
        <v>17125.618</v>
      </c>
      <c r="AA396" s="191">
        <f t="shared" si="71"/>
        <v>54.17082251273957</v>
      </c>
      <c r="AB396" s="188"/>
    </row>
    <row r="397" spans="1:28" ht="63.75" outlineLevel="6" thickBot="1">
      <c r="A397" s="71" t="s">
        <v>189</v>
      </c>
      <c r="B397" s="52">
        <v>953</v>
      </c>
      <c r="C397" s="53" t="s">
        <v>18</v>
      </c>
      <c r="D397" s="53" t="s">
        <v>348</v>
      </c>
      <c r="E397" s="53" t="s">
        <v>5</v>
      </c>
      <c r="F397" s="53"/>
      <c r="G397" s="94">
        <f>G398</f>
        <v>66216</v>
      </c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7"/>
      <c r="Y397" s="104"/>
      <c r="Z397" s="94">
        <f>Z398</f>
        <v>32116.903</v>
      </c>
      <c r="AA397" s="191">
        <f t="shared" si="71"/>
        <v>48.503236377914696</v>
      </c>
      <c r="AB397" s="188"/>
    </row>
    <row r="398" spans="1:28" ht="16.5" outlineLevel="6" thickBot="1">
      <c r="A398" s="5" t="s">
        <v>122</v>
      </c>
      <c r="B398" s="16">
        <v>953</v>
      </c>
      <c r="C398" s="6" t="s">
        <v>18</v>
      </c>
      <c r="D398" s="6" t="s">
        <v>348</v>
      </c>
      <c r="E398" s="6" t="s">
        <v>121</v>
      </c>
      <c r="F398" s="6"/>
      <c r="G398" s="97">
        <f>G399</f>
        <v>66216</v>
      </c>
      <c r="H398" s="105">
        <f aca="true" t="shared" si="72" ref="H398:X398">H399</f>
        <v>0</v>
      </c>
      <c r="I398" s="105">
        <f t="shared" si="72"/>
        <v>0</v>
      </c>
      <c r="J398" s="105">
        <f t="shared" si="72"/>
        <v>0</v>
      </c>
      <c r="K398" s="105">
        <f t="shared" si="72"/>
        <v>0</v>
      </c>
      <c r="L398" s="105">
        <f t="shared" si="72"/>
        <v>0</v>
      </c>
      <c r="M398" s="105">
        <f t="shared" si="72"/>
        <v>0</v>
      </c>
      <c r="N398" s="105">
        <f t="shared" si="72"/>
        <v>0</v>
      </c>
      <c r="O398" s="105">
        <f t="shared" si="72"/>
        <v>0</v>
      </c>
      <c r="P398" s="105">
        <f t="shared" si="72"/>
        <v>0</v>
      </c>
      <c r="Q398" s="105">
        <f t="shared" si="72"/>
        <v>0</v>
      </c>
      <c r="R398" s="105">
        <f t="shared" si="72"/>
        <v>0</v>
      </c>
      <c r="S398" s="105">
        <f t="shared" si="72"/>
        <v>0</v>
      </c>
      <c r="T398" s="105">
        <f t="shared" si="72"/>
        <v>0</v>
      </c>
      <c r="U398" s="105">
        <f t="shared" si="72"/>
        <v>0</v>
      </c>
      <c r="V398" s="105">
        <f t="shared" si="72"/>
        <v>0</v>
      </c>
      <c r="W398" s="105">
        <f t="shared" si="72"/>
        <v>0</v>
      </c>
      <c r="X398" s="114">
        <f t="shared" si="72"/>
        <v>34477.81647</v>
      </c>
      <c r="Y398" s="104">
        <f>X398/G392*100</f>
        <v>34.905681588491326</v>
      </c>
      <c r="Z398" s="97">
        <f>Z399</f>
        <v>32116.903</v>
      </c>
      <c r="AA398" s="191">
        <f t="shared" si="71"/>
        <v>48.503236377914696</v>
      </c>
      <c r="AB398" s="188"/>
    </row>
    <row r="399" spans="1:28" ht="48" outlineLevel="6" thickBot="1">
      <c r="A399" s="60" t="s">
        <v>212</v>
      </c>
      <c r="B399" s="54">
        <v>953</v>
      </c>
      <c r="C399" s="55" t="s">
        <v>18</v>
      </c>
      <c r="D399" s="55" t="s">
        <v>348</v>
      </c>
      <c r="E399" s="55" t="s">
        <v>89</v>
      </c>
      <c r="F399" s="55"/>
      <c r="G399" s="93">
        <v>66216</v>
      </c>
      <c r="H399" s="107">
        <f aca="true" t="shared" si="73" ref="H399:X399">H401</f>
        <v>0</v>
      </c>
      <c r="I399" s="107">
        <f t="shared" si="73"/>
        <v>0</v>
      </c>
      <c r="J399" s="107">
        <f t="shared" si="73"/>
        <v>0</v>
      </c>
      <c r="K399" s="107">
        <f t="shared" si="73"/>
        <v>0</v>
      </c>
      <c r="L399" s="107">
        <f t="shared" si="73"/>
        <v>0</v>
      </c>
      <c r="M399" s="107">
        <f t="shared" si="73"/>
        <v>0</v>
      </c>
      <c r="N399" s="107">
        <f t="shared" si="73"/>
        <v>0</v>
      </c>
      <c r="O399" s="107">
        <f t="shared" si="73"/>
        <v>0</v>
      </c>
      <c r="P399" s="107">
        <f t="shared" si="73"/>
        <v>0</v>
      </c>
      <c r="Q399" s="107">
        <f t="shared" si="73"/>
        <v>0</v>
      </c>
      <c r="R399" s="107">
        <f t="shared" si="73"/>
        <v>0</v>
      </c>
      <c r="S399" s="107">
        <f t="shared" si="73"/>
        <v>0</v>
      </c>
      <c r="T399" s="107">
        <f t="shared" si="73"/>
        <v>0</v>
      </c>
      <c r="U399" s="107">
        <f t="shared" si="73"/>
        <v>0</v>
      </c>
      <c r="V399" s="107">
        <f t="shared" si="73"/>
        <v>0</v>
      </c>
      <c r="W399" s="107">
        <f t="shared" si="73"/>
        <v>0</v>
      </c>
      <c r="X399" s="115">
        <f t="shared" si="73"/>
        <v>34477.81647</v>
      </c>
      <c r="Y399" s="104">
        <f>X399/G393*100</f>
        <v>34.939639895225106</v>
      </c>
      <c r="Z399" s="135">
        <v>32116.903</v>
      </c>
      <c r="AA399" s="191">
        <f t="shared" si="71"/>
        <v>48.503236377914696</v>
      </c>
      <c r="AB399" s="188"/>
    </row>
    <row r="400" spans="1:28" ht="32.25" outlineLevel="6" thickBot="1">
      <c r="A400" s="79" t="s">
        <v>190</v>
      </c>
      <c r="B400" s="84">
        <v>953</v>
      </c>
      <c r="C400" s="53" t="s">
        <v>18</v>
      </c>
      <c r="D400" s="53" t="s">
        <v>349</v>
      </c>
      <c r="E400" s="53" t="s">
        <v>5</v>
      </c>
      <c r="F400" s="53"/>
      <c r="G400" s="94">
        <f>G401</f>
        <v>848.125</v>
      </c>
      <c r="H400" s="108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24"/>
      <c r="Y400" s="104"/>
      <c r="Z400" s="94">
        <f>Z401</f>
        <v>64.802</v>
      </c>
      <c r="AA400" s="191">
        <f t="shared" si="71"/>
        <v>7.640619012527636</v>
      </c>
      <c r="AB400" s="188"/>
    </row>
    <row r="401" spans="1:28" ht="16.5" outlineLevel="6" thickBot="1">
      <c r="A401" s="5" t="s">
        <v>122</v>
      </c>
      <c r="B401" s="16">
        <v>953</v>
      </c>
      <c r="C401" s="6" t="s">
        <v>18</v>
      </c>
      <c r="D401" s="6" t="s">
        <v>349</v>
      </c>
      <c r="E401" s="6" t="s">
        <v>121</v>
      </c>
      <c r="F401" s="6"/>
      <c r="G401" s="97">
        <f>G402</f>
        <v>848.125</v>
      </c>
      <c r="H401" s="110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109"/>
      <c r="X401" s="111">
        <v>34477.81647</v>
      </c>
      <c r="Y401" s="104">
        <f>X401/G395*100</f>
        <v>109.0583520327955</v>
      </c>
      <c r="Z401" s="97">
        <f>Z402</f>
        <v>64.802</v>
      </c>
      <c r="AA401" s="191">
        <f t="shared" si="71"/>
        <v>7.640619012527636</v>
      </c>
      <c r="AB401" s="188"/>
    </row>
    <row r="402" spans="1:28" ht="16.5" outlineLevel="6" thickBot="1">
      <c r="A402" s="58" t="s">
        <v>87</v>
      </c>
      <c r="B402" s="85">
        <v>953</v>
      </c>
      <c r="C402" s="55" t="s">
        <v>18</v>
      </c>
      <c r="D402" s="55" t="s">
        <v>349</v>
      </c>
      <c r="E402" s="55" t="s">
        <v>88</v>
      </c>
      <c r="F402" s="55"/>
      <c r="G402" s="93">
        <v>848.125</v>
      </c>
      <c r="H402" s="108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12"/>
      <c r="Y402" s="104"/>
      <c r="Z402" s="135">
        <v>64.802</v>
      </c>
      <c r="AA402" s="191">
        <f t="shared" si="71"/>
        <v>7.640619012527636</v>
      </c>
      <c r="AB402" s="188"/>
    </row>
    <row r="403" spans="1:28" ht="32.25" outlineLevel="6" thickBot="1">
      <c r="A403" s="86" t="s">
        <v>250</v>
      </c>
      <c r="B403" s="88">
        <v>953</v>
      </c>
      <c r="C403" s="9" t="s">
        <v>18</v>
      </c>
      <c r="D403" s="9" t="s">
        <v>350</v>
      </c>
      <c r="E403" s="9" t="s">
        <v>5</v>
      </c>
      <c r="F403" s="9"/>
      <c r="G403" s="92">
        <f>G404</f>
        <v>0</v>
      </c>
      <c r="H403" s="102" t="e">
        <f>H404+#REF!+H426+H421</f>
        <v>#REF!</v>
      </c>
      <c r="I403" s="102" t="e">
        <f>I404+#REF!+I426+I421</f>
        <v>#REF!</v>
      </c>
      <c r="J403" s="102" t="e">
        <f>J404+#REF!+J426+J421</f>
        <v>#REF!</v>
      </c>
      <c r="K403" s="102" t="e">
        <f>K404+#REF!+K426+K421</f>
        <v>#REF!</v>
      </c>
      <c r="L403" s="102" t="e">
        <f>L404+#REF!+L426+L421</f>
        <v>#REF!</v>
      </c>
      <c r="M403" s="102" t="e">
        <f>M404+#REF!+M426+M421</f>
        <v>#REF!</v>
      </c>
      <c r="N403" s="102" t="e">
        <f>N404+#REF!+N426+N421</f>
        <v>#REF!</v>
      </c>
      <c r="O403" s="102" t="e">
        <f>O404+#REF!+O426+O421</f>
        <v>#REF!</v>
      </c>
      <c r="P403" s="102" t="e">
        <f>P404+#REF!+P426+P421</f>
        <v>#REF!</v>
      </c>
      <c r="Q403" s="102" t="e">
        <f>Q404+#REF!+Q426+Q421</f>
        <v>#REF!</v>
      </c>
      <c r="R403" s="102" t="e">
        <f>R404+#REF!+R426+R421</f>
        <v>#REF!</v>
      </c>
      <c r="S403" s="102" t="e">
        <f>S404+#REF!+S426+S421</f>
        <v>#REF!</v>
      </c>
      <c r="T403" s="102" t="e">
        <f>T404+#REF!+T426+T421</f>
        <v>#REF!</v>
      </c>
      <c r="U403" s="102" t="e">
        <f>U404+#REF!+U426+U421</f>
        <v>#REF!</v>
      </c>
      <c r="V403" s="102" t="e">
        <f>V404+#REF!+V426+V421</f>
        <v>#REF!</v>
      </c>
      <c r="W403" s="102" t="e">
        <f>W404+#REF!+W426+W421</f>
        <v>#REF!</v>
      </c>
      <c r="X403" s="102" t="e">
        <f>X404+#REF!+X426+X421</f>
        <v>#REF!</v>
      </c>
      <c r="Y403" s="104" t="e">
        <f>X403/G397*100</f>
        <v>#REF!</v>
      </c>
      <c r="Z403" s="92">
        <f>Z404</f>
        <v>0</v>
      </c>
      <c r="AA403" s="191">
        <v>0</v>
      </c>
      <c r="AB403" s="188"/>
    </row>
    <row r="404" spans="1:28" ht="32.25" outlineLevel="6" thickBot="1">
      <c r="A404" s="79" t="s">
        <v>191</v>
      </c>
      <c r="B404" s="84">
        <v>953</v>
      </c>
      <c r="C404" s="53" t="s">
        <v>18</v>
      </c>
      <c r="D404" s="53" t="s">
        <v>351</v>
      </c>
      <c r="E404" s="53" t="s">
        <v>5</v>
      </c>
      <c r="F404" s="53"/>
      <c r="G404" s="94">
        <f>G405</f>
        <v>0</v>
      </c>
      <c r="H404" s="105">
        <f aca="true" t="shared" si="74" ref="H404:X404">H405</f>
        <v>0</v>
      </c>
      <c r="I404" s="105">
        <f t="shared" si="74"/>
        <v>0</v>
      </c>
      <c r="J404" s="105">
        <f t="shared" si="74"/>
        <v>0</v>
      </c>
      <c r="K404" s="105">
        <f t="shared" si="74"/>
        <v>0</v>
      </c>
      <c r="L404" s="105">
        <f t="shared" si="74"/>
        <v>0</v>
      </c>
      <c r="M404" s="105">
        <f t="shared" si="74"/>
        <v>0</v>
      </c>
      <c r="N404" s="105">
        <f t="shared" si="74"/>
        <v>0</v>
      </c>
      <c r="O404" s="105">
        <f t="shared" si="74"/>
        <v>0</v>
      </c>
      <c r="P404" s="105">
        <f t="shared" si="74"/>
        <v>0</v>
      </c>
      <c r="Q404" s="105">
        <f t="shared" si="74"/>
        <v>0</v>
      </c>
      <c r="R404" s="105">
        <f t="shared" si="74"/>
        <v>0</v>
      </c>
      <c r="S404" s="105">
        <f t="shared" si="74"/>
        <v>0</v>
      </c>
      <c r="T404" s="105">
        <f t="shared" si="74"/>
        <v>0</v>
      </c>
      <c r="U404" s="105">
        <f t="shared" si="74"/>
        <v>0</v>
      </c>
      <c r="V404" s="105">
        <f t="shared" si="74"/>
        <v>0</v>
      </c>
      <c r="W404" s="105">
        <f t="shared" si="74"/>
        <v>0</v>
      </c>
      <c r="X404" s="105">
        <f t="shared" si="74"/>
        <v>48148.89725</v>
      </c>
      <c r="Y404" s="104">
        <f>X404/G398*100</f>
        <v>72.71489858946478</v>
      </c>
      <c r="Z404" s="94">
        <f>Z405</f>
        <v>0</v>
      </c>
      <c r="AA404" s="191">
        <v>0</v>
      </c>
      <c r="AB404" s="188"/>
    </row>
    <row r="405" spans="1:28" ht="16.5" outlineLevel="6" thickBot="1">
      <c r="A405" s="5" t="s">
        <v>122</v>
      </c>
      <c r="B405" s="16">
        <v>953</v>
      </c>
      <c r="C405" s="6" t="s">
        <v>18</v>
      </c>
      <c r="D405" s="6" t="s">
        <v>351</v>
      </c>
      <c r="E405" s="6" t="s">
        <v>121</v>
      </c>
      <c r="F405" s="6"/>
      <c r="G405" s="97">
        <f>G406</f>
        <v>0</v>
      </c>
      <c r="H405" s="107">
        <f aca="true" t="shared" si="75" ref="H405:X405">H416</f>
        <v>0</v>
      </c>
      <c r="I405" s="107">
        <f t="shared" si="75"/>
        <v>0</v>
      </c>
      <c r="J405" s="107">
        <f t="shared" si="75"/>
        <v>0</v>
      </c>
      <c r="K405" s="107">
        <f t="shared" si="75"/>
        <v>0</v>
      </c>
      <c r="L405" s="107">
        <f t="shared" si="75"/>
        <v>0</v>
      </c>
      <c r="M405" s="107">
        <f t="shared" si="75"/>
        <v>0</v>
      </c>
      <c r="N405" s="107">
        <f t="shared" si="75"/>
        <v>0</v>
      </c>
      <c r="O405" s="107">
        <f t="shared" si="75"/>
        <v>0</v>
      </c>
      <c r="P405" s="107">
        <f t="shared" si="75"/>
        <v>0</v>
      </c>
      <c r="Q405" s="107">
        <f t="shared" si="75"/>
        <v>0</v>
      </c>
      <c r="R405" s="107">
        <f t="shared" si="75"/>
        <v>0</v>
      </c>
      <c r="S405" s="107">
        <f t="shared" si="75"/>
        <v>0</v>
      </c>
      <c r="T405" s="107">
        <f t="shared" si="75"/>
        <v>0</v>
      </c>
      <c r="U405" s="107">
        <f t="shared" si="75"/>
        <v>0</v>
      </c>
      <c r="V405" s="107">
        <f t="shared" si="75"/>
        <v>0</v>
      </c>
      <c r="W405" s="107">
        <f t="shared" si="75"/>
        <v>0</v>
      </c>
      <c r="X405" s="115">
        <f t="shared" si="75"/>
        <v>48148.89725</v>
      </c>
      <c r="Y405" s="104">
        <f>X405/G399*100</f>
        <v>72.71489858946478</v>
      </c>
      <c r="Z405" s="97">
        <f>Z406</f>
        <v>0</v>
      </c>
      <c r="AA405" s="191">
        <v>0</v>
      </c>
      <c r="AB405" s="188"/>
    </row>
    <row r="406" spans="1:28" ht="16.5" outlineLevel="6" thickBot="1">
      <c r="A406" s="58" t="s">
        <v>87</v>
      </c>
      <c r="B406" s="85">
        <v>953</v>
      </c>
      <c r="C406" s="55" t="s">
        <v>18</v>
      </c>
      <c r="D406" s="55" t="s">
        <v>351</v>
      </c>
      <c r="E406" s="55" t="s">
        <v>88</v>
      </c>
      <c r="F406" s="55"/>
      <c r="G406" s="93">
        <v>0</v>
      </c>
      <c r="H406" s="108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24"/>
      <c r="Y406" s="104"/>
      <c r="Z406" s="93">
        <v>0</v>
      </c>
      <c r="AA406" s="191">
        <v>0</v>
      </c>
      <c r="AB406" s="188"/>
    </row>
    <row r="407" spans="1:28" ht="16.5" outlineLevel="6" thickBot="1">
      <c r="A407" s="86" t="s">
        <v>406</v>
      </c>
      <c r="B407" s="88">
        <v>953</v>
      </c>
      <c r="C407" s="9" t="s">
        <v>18</v>
      </c>
      <c r="D407" s="9" t="s">
        <v>408</v>
      </c>
      <c r="E407" s="9" t="s">
        <v>5</v>
      </c>
      <c r="F407" s="9"/>
      <c r="G407" s="92">
        <f>G408</f>
        <v>96</v>
      </c>
      <c r="H407" s="108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24"/>
      <c r="Y407" s="104"/>
      <c r="Z407" s="92">
        <f>Z408</f>
        <v>0</v>
      </c>
      <c r="AA407" s="191">
        <f t="shared" si="71"/>
        <v>0</v>
      </c>
      <c r="AB407" s="188"/>
    </row>
    <row r="408" spans="1:28" ht="32.25" outlineLevel="6" thickBot="1">
      <c r="A408" s="79" t="s">
        <v>407</v>
      </c>
      <c r="B408" s="84">
        <v>953</v>
      </c>
      <c r="C408" s="53" t="s">
        <v>18</v>
      </c>
      <c r="D408" s="53" t="s">
        <v>409</v>
      </c>
      <c r="E408" s="53" t="s">
        <v>5</v>
      </c>
      <c r="F408" s="53"/>
      <c r="G408" s="94">
        <f>G409</f>
        <v>96</v>
      </c>
      <c r="H408" s="108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24"/>
      <c r="Y408" s="104"/>
      <c r="Z408" s="94">
        <f>Z409</f>
        <v>0</v>
      </c>
      <c r="AA408" s="191">
        <f t="shared" si="71"/>
        <v>0</v>
      </c>
      <c r="AB408" s="188"/>
    </row>
    <row r="409" spans="1:28" ht="16.5" outlineLevel="6" thickBot="1">
      <c r="A409" s="5" t="s">
        <v>122</v>
      </c>
      <c r="B409" s="16">
        <v>953</v>
      </c>
      <c r="C409" s="6" t="s">
        <v>18</v>
      </c>
      <c r="D409" s="6" t="s">
        <v>409</v>
      </c>
      <c r="E409" s="6" t="s">
        <v>121</v>
      </c>
      <c r="F409" s="6"/>
      <c r="G409" s="97">
        <f>G410</f>
        <v>96</v>
      </c>
      <c r="H409" s="108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24"/>
      <c r="Y409" s="104"/>
      <c r="Z409" s="97">
        <f>Z410</f>
        <v>0</v>
      </c>
      <c r="AA409" s="191">
        <f t="shared" si="71"/>
        <v>0</v>
      </c>
      <c r="AB409" s="188"/>
    </row>
    <row r="410" spans="1:28" ht="16.5" outlineLevel="6" thickBot="1">
      <c r="A410" s="58" t="s">
        <v>87</v>
      </c>
      <c r="B410" s="85">
        <v>953</v>
      </c>
      <c r="C410" s="55" t="s">
        <v>18</v>
      </c>
      <c r="D410" s="55" t="s">
        <v>409</v>
      </c>
      <c r="E410" s="55" t="s">
        <v>88</v>
      </c>
      <c r="F410" s="55"/>
      <c r="G410" s="93">
        <v>96</v>
      </c>
      <c r="H410" s="108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24"/>
      <c r="Y410" s="104"/>
      <c r="Z410" s="93">
        <v>0</v>
      </c>
      <c r="AA410" s="191">
        <f t="shared" si="71"/>
        <v>0</v>
      </c>
      <c r="AB410" s="188"/>
    </row>
    <row r="411" spans="1:28" ht="16.5" outlineLevel="6" thickBot="1">
      <c r="A411" s="78" t="s">
        <v>39</v>
      </c>
      <c r="B411" s="13">
        <v>953</v>
      </c>
      <c r="C411" s="27" t="s">
        <v>19</v>
      </c>
      <c r="D411" s="27" t="s">
        <v>271</v>
      </c>
      <c r="E411" s="27" t="s">
        <v>5</v>
      </c>
      <c r="F411" s="27"/>
      <c r="G411" s="99">
        <f>G416+G412+G453</f>
        <v>327312.8</v>
      </c>
      <c r="H411" s="108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24"/>
      <c r="Y411" s="104"/>
      <c r="Z411" s="99">
        <f>Z416+Z412+Z453</f>
        <v>185452.473</v>
      </c>
      <c r="AA411" s="191">
        <f t="shared" si="71"/>
        <v>56.65909582515564</v>
      </c>
      <c r="AB411" s="188"/>
    </row>
    <row r="412" spans="1:28" ht="32.25" outlineLevel="6" thickBot="1">
      <c r="A412" s="69" t="s">
        <v>137</v>
      </c>
      <c r="B412" s="14">
        <v>953</v>
      </c>
      <c r="C412" s="9" t="s">
        <v>19</v>
      </c>
      <c r="D412" s="9" t="s">
        <v>272</v>
      </c>
      <c r="E412" s="9" t="s">
        <v>5</v>
      </c>
      <c r="F412" s="9"/>
      <c r="G412" s="92">
        <f>G413</f>
        <v>350</v>
      </c>
      <c r="H412" s="108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24"/>
      <c r="Y412" s="104"/>
      <c r="Z412" s="92">
        <f>Z413</f>
        <v>64.647</v>
      </c>
      <c r="AA412" s="191">
        <f t="shared" si="71"/>
        <v>18.470571428571432</v>
      </c>
      <c r="AB412" s="188"/>
    </row>
    <row r="413" spans="1:28" ht="32.25" outlineLevel="6" thickBot="1">
      <c r="A413" s="69" t="s">
        <v>138</v>
      </c>
      <c r="B413" s="14">
        <v>953</v>
      </c>
      <c r="C413" s="9" t="s">
        <v>19</v>
      </c>
      <c r="D413" s="9" t="s">
        <v>273</v>
      </c>
      <c r="E413" s="9" t="s">
        <v>5</v>
      </c>
      <c r="F413" s="9"/>
      <c r="G413" s="92">
        <f>G414</f>
        <v>350</v>
      </c>
      <c r="H413" s="108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24"/>
      <c r="Y413" s="104"/>
      <c r="Z413" s="92">
        <f>Z414</f>
        <v>64.647</v>
      </c>
      <c r="AA413" s="191">
        <f t="shared" si="71"/>
        <v>18.470571428571432</v>
      </c>
      <c r="AB413" s="188"/>
    </row>
    <row r="414" spans="1:28" ht="16.5" outlineLevel="6" thickBot="1">
      <c r="A414" s="56" t="s">
        <v>143</v>
      </c>
      <c r="B414" s="52">
        <v>953</v>
      </c>
      <c r="C414" s="53" t="s">
        <v>19</v>
      </c>
      <c r="D414" s="53" t="s">
        <v>277</v>
      </c>
      <c r="E414" s="53" t="s">
        <v>5</v>
      </c>
      <c r="F414" s="53"/>
      <c r="G414" s="94">
        <f>G415</f>
        <v>350</v>
      </c>
      <c r="H414" s="108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24"/>
      <c r="Y414" s="104"/>
      <c r="Z414" s="94">
        <f>Z415</f>
        <v>64.647</v>
      </c>
      <c r="AA414" s="191">
        <f t="shared" si="71"/>
        <v>18.470571428571432</v>
      </c>
      <c r="AB414" s="188"/>
    </row>
    <row r="415" spans="1:28" ht="16.5" outlineLevel="6" thickBot="1">
      <c r="A415" s="100" t="s">
        <v>112</v>
      </c>
      <c r="B415" s="133">
        <v>953</v>
      </c>
      <c r="C415" s="134" t="s">
        <v>19</v>
      </c>
      <c r="D415" s="134" t="s">
        <v>277</v>
      </c>
      <c r="E415" s="134" t="s">
        <v>89</v>
      </c>
      <c r="F415" s="134"/>
      <c r="G415" s="135">
        <v>350</v>
      </c>
      <c r="H415" s="138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43"/>
      <c r="Y415" s="137"/>
      <c r="Z415" s="135">
        <v>64.647</v>
      </c>
      <c r="AA415" s="191">
        <f t="shared" si="71"/>
        <v>18.470571428571432</v>
      </c>
      <c r="AB415" s="188"/>
    </row>
    <row r="416" spans="1:28" ht="16.5" outlineLevel="6" thickBot="1">
      <c r="A416" s="49" t="s">
        <v>249</v>
      </c>
      <c r="B416" s="14">
        <v>953</v>
      </c>
      <c r="C416" s="9" t="s">
        <v>19</v>
      </c>
      <c r="D416" s="9" t="s">
        <v>345</v>
      </c>
      <c r="E416" s="9" t="s">
        <v>5</v>
      </c>
      <c r="F416" s="9"/>
      <c r="G416" s="92">
        <f>G417+G441+G446</f>
        <v>326942.8</v>
      </c>
      <c r="H416" s="110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109"/>
      <c r="X416" s="111">
        <v>48148.89725</v>
      </c>
      <c r="Y416" s="104" t="e">
        <f>X416/G406*100</f>
        <v>#DIV/0!</v>
      </c>
      <c r="Z416" s="92">
        <f>Z417+Z441+Z446</f>
        <v>185387.826</v>
      </c>
      <c r="AA416" s="191">
        <f t="shared" si="71"/>
        <v>56.70344353813572</v>
      </c>
      <c r="AB416" s="188"/>
    </row>
    <row r="417" spans="1:28" ht="16.5" outlineLevel="6" thickBot="1">
      <c r="A417" s="144" t="s">
        <v>192</v>
      </c>
      <c r="B417" s="14">
        <v>953</v>
      </c>
      <c r="C417" s="9" t="s">
        <v>19</v>
      </c>
      <c r="D417" s="9" t="s">
        <v>352</v>
      </c>
      <c r="E417" s="9" t="s">
        <v>5</v>
      </c>
      <c r="F417" s="9"/>
      <c r="G417" s="92">
        <f>G418+G427+G430+G421+G433+G424+G438</f>
        <v>308405.6</v>
      </c>
      <c r="H417" s="108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12"/>
      <c r="Y417" s="104"/>
      <c r="Z417" s="92">
        <f>Z418+Z427+Z430+Z421+Z433+Z424+Z438</f>
        <v>174310.568</v>
      </c>
      <c r="AA417" s="191">
        <f t="shared" si="71"/>
        <v>56.51991014430347</v>
      </c>
      <c r="AB417" s="188"/>
    </row>
    <row r="418" spans="1:28" ht="32.25" outlineLevel="6" thickBot="1">
      <c r="A418" s="56" t="s">
        <v>163</v>
      </c>
      <c r="B418" s="52">
        <v>953</v>
      </c>
      <c r="C418" s="53" t="s">
        <v>19</v>
      </c>
      <c r="D418" s="53" t="s">
        <v>353</v>
      </c>
      <c r="E418" s="53" t="s">
        <v>5</v>
      </c>
      <c r="F418" s="53"/>
      <c r="G418" s="94">
        <f>G419</f>
        <v>60630.8</v>
      </c>
      <c r="H418" s="108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24"/>
      <c r="Y418" s="104"/>
      <c r="Z418" s="94">
        <f>Z419</f>
        <v>36699.082</v>
      </c>
      <c r="AA418" s="191">
        <f t="shared" si="71"/>
        <v>60.528777453043666</v>
      </c>
      <c r="AB418" s="188"/>
    </row>
    <row r="419" spans="1:28" ht="16.5" outlineLevel="6" thickBot="1">
      <c r="A419" s="5" t="s">
        <v>122</v>
      </c>
      <c r="B419" s="16">
        <v>953</v>
      </c>
      <c r="C419" s="6" t="s">
        <v>19</v>
      </c>
      <c r="D419" s="6" t="s">
        <v>353</v>
      </c>
      <c r="E419" s="6" t="s">
        <v>121</v>
      </c>
      <c r="F419" s="6"/>
      <c r="G419" s="97">
        <f>G420</f>
        <v>60630.8</v>
      </c>
      <c r="H419" s="110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109"/>
      <c r="X419" s="111">
        <v>19460.04851</v>
      </c>
      <c r="Y419" s="104" t="e">
        <f>X419/#REF!*100</f>
        <v>#REF!</v>
      </c>
      <c r="Z419" s="97">
        <f>Z420</f>
        <v>36699.082</v>
      </c>
      <c r="AA419" s="191">
        <f t="shared" si="71"/>
        <v>60.528777453043666</v>
      </c>
      <c r="AB419" s="188"/>
    </row>
    <row r="420" spans="1:28" ht="48" outlineLevel="6" thickBot="1">
      <c r="A420" s="60" t="s">
        <v>212</v>
      </c>
      <c r="B420" s="54">
        <v>953</v>
      </c>
      <c r="C420" s="55" t="s">
        <v>19</v>
      </c>
      <c r="D420" s="55" t="s">
        <v>353</v>
      </c>
      <c r="E420" s="55" t="s">
        <v>89</v>
      </c>
      <c r="F420" s="55"/>
      <c r="G420" s="93">
        <v>60630.8</v>
      </c>
      <c r="H420" s="108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12"/>
      <c r="Y420" s="104"/>
      <c r="Z420" s="135">
        <v>36699.082</v>
      </c>
      <c r="AA420" s="191">
        <f t="shared" si="71"/>
        <v>60.528777453043666</v>
      </c>
      <c r="AB420" s="188"/>
    </row>
    <row r="421" spans="1:28" ht="32.25" outlineLevel="6" thickBot="1">
      <c r="A421" s="79" t="s">
        <v>209</v>
      </c>
      <c r="B421" s="52">
        <v>953</v>
      </c>
      <c r="C421" s="53" t="s">
        <v>19</v>
      </c>
      <c r="D421" s="53" t="s">
        <v>362</v>
      </c>
      <c r="E421" s="53" t="s">
        <v>5</v>
      </c>
      <c r="F421" s="53"/>
      <c r="G421" s="94">
        <f>G422</f>
        <v>5823.8</v>
      </c>
      <c r="H421" s="102">
        <f aca="true" t="shared" si="76" ref="H421:X421">H422</f>
        <v>0</v>
      </c>
      <c r="I421" s="102">
        <f t="shared" si="76"/>
        <v>0</v>
      </c>
      <c r="J421" s="102">
        <f t="shared" si="76"/>
        <v>0</v>
      </c>
      <c r="K421" s="102">
        <f t="shared" si="76"/>
        <v>0</v>
      </c>
      <c r="L421" s="102">
        <f t="shared" si="76"/>
        <v>0</v>
      </c>
      <c r="M421" s="102">
        <f t="shared" si="76"/>
        <v>0</v>
      </c>
      <c r="N421" s="102">
        <f t="shared" si="76"/>
        <v>0</v>
      </c>
      <c r="O421" s="102">
        <f t="shared" si="76"/>
        <v>0</v>
      </c>
      <c r="P421" s="102">
        <f t="shared" si="76"/>
        <v>0</v>
      </c>
      <c r="Q421" s="102">
        <f t="shared" si="76"/>
        <v>0</v>
      </c>
      <c r="R421" s="102">
        <f t="shared" si="76"/>
        <v>0</v>
      </c>
      <c r="S421" s="102">
        <f t="shared" si="76"/>
        <v>0</v>
      </c>
      <c r="T421" s="102">
        <f t="shared" si="76"/>
        <v>0</v>
      </c>
      <c r="U421" s="102">
        <f t="shared" si="76"/>
        <v>0</v>
      </c>
      <c r="V421" s="102">
        <f t="shared" si="76"/>
        <v>0</v>
      </c>
      <c r="W421" s="102">
        <f t="shared" si="76"/>
        <v>0</v>
      </c>
      <c r="X421" s="102">
        <f t="shared" si="76"/>
        <v>0</v>
      </c>
      <c r="Y421" s="104">
        <v>0</v>
      </c>
      <c r="Z421" s="94">
        <f>Z422</f>
        <v>118.806</v>
      </c>
      <c r="AA421" s="191">
        <f t="shared" si="71"/>
        <v>2.040008242041279</v>
      </c>
      <c r="AB421" s="188"/>
    </row>
    <row r="422" spans="1:28" ht="16.5" outlineLevel="6" thickBot="1">
      <c r="A422" s="5" t="s">
        <v>122</v>
      </c>
      <c r="B422" s="16">
        <v>953</v>
      </c>
      <c r="C422" s="6" t="s">
        <v>19</v>
      </c>
      <c r="D422" s="6" t="s">
        <v>362</v>
      </c>
      <c r="E422" s="6" t="s">
        <v>121</v>
      </c>
      <c r="F422" s="6"/>
      <c r="G422" s="97">
        <f>G423</f>
        <v>5823.8</v>
      </c>
      <c r="H422" s="107">
        <f aca="true" t="shared" si="77" ref="H422:X422">H425</f>
        <v>0</v>
      </c>
      <c r="I422" s="107">
        <f t="shared" si="77"/>
        <v>0</v>
      </c>
      <c r="J422" s="107">
        <f t="shared" si="77"/>
        <v>0</v>
      </c>
      <c r="K422" s="107">
        <f t="shared" si="77"/>
        <v>0</v>
      </c>
      <c r="L422" s="107">
        <f t="shared" si="77"/>
        <v>0</v>
      </c>
      <c r="M422" s="107">
        <f t="shared" si="77"/>
        <v>0</v>
      </c>
      <c r="N422" s="107">
        <f t="shared" si="77"/>
        <v>0</v>
      </c>
      <c r="O422" s="107">
        <f t="shared" si="77"/>
        <v>0</v>
      </c>
      <c r="P422" s="107">
        <f t="shared" si="77"/>
        <v>0</v>
      </c>
      <c r="Q422" s="107">
        <f t="shared" si="77"/>
        <v>0</v>
      </c>
      <c r="R422" s="107">
        <f t="shared" si="77"/>
        <v>0</v>
      </c>
      <c r="S422" s="107">
        <f t="shared" si="77"/>
        <v>0</v>
      </c>
      <c r="T422" s="107">
        <f t="shared" si="77"/>
        <v>0</v>
      </c>
      <c r="U422" s="107">
        <f t="shared" si="77"/>
        <v>0</v>
      </c>
      <c r="V422" s="107">
        <f t="shared" si="77"/>
        <v>0</v>
      </c>
      <c r="W422" s="107">
        <f t="shared" si="77"/>
        <v>0</v>
      </c>
      <c r="X422" s="107">
        <f t="shared" si="77"/>
        <v>0</v>
      </c>
      <c r="Y422" s="104">
        <v>0</v>
      </c>
      <c r="Z422" s="97">
        <f>Z423</f>
        <v>118.806</v>
      </c>
      <c r="AA422" s="191">
        <f t="shared" si="71"/>
        <v>2.040008242041279</v>
      </c>
      <c r="AB422" s="188"/>
    </row>
    <row r="423" spans="1:28" ht="16.5" outlineLevel="6" thickBot="1">
      <c r="A423" s="58" t="s">
        <v>87</v>
      </c>
      <c r="B423" s="54">
        <v>953</v>
      </c>
      <c r="C423" s="55" t="s">
        <v>19</v>
      </c>
      <c r="D423" s="55" t="s">
        <v>362</v>
      </c>
      <c r="E423" s="55" t="s">
        <v>88</v>
      </c>
      <c r="F423" s="55"/>
      <c r="G423" s="93">
        <v>5823.8</v>
      </c>
      <c r="H423" s="108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8"/>
      <c r="Y423" s="104"/>
      <c r="Z423" s="135">
        <v>118.806</v>
      </c>
      <c r="AA423" s="191">
        <f t="shared" si="71"/>
        <v>2.040008242041279</v>
      </c>
      <c r="AB423" s="188"/>
    </row>
    <row r="424" spans="1:28" ht="16.5" outlineLevel="6" thickBot="1">
      <c r="A424" s="79" t="s">
        <v>261</v>
      </c>
      <c r="B424" s="52">
        <v>953</v>
      </c>
      <c r="C424" s="53" t="s">
        <v>19</v>
      </c>
      <c r="D424" s="53" t="s">
        <v>354</v>
      </c>
      <c r="E424" s="53" t="s">
        <v>5</v>
      </c>
      <c r="F424" s="53"/>
      <c r="G424" s="94">
        <f>G425</f>
        <v>0</v>
      </c>
      <c r="H424" s="108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8"/>
      <c r="Y424" s="104"/>
      <c r="Z424" s="94">
        <f>Z425</f>
        <v>0</v>
      </c>
      <c r="AA424" s="191">
        <v>0</v>
      </c>
      <c r="AB424" s="188"/>
    </row>
    <row r="425" spans="1:28" ht="16.5" outlineLevel="6" thickBot="1">
      <c r="A425" s="5" t="s">
        <v>122</v>
      </c>
      <c r="B425" s="16">
        <v>953</v>
      </c>
      <c r="C425" s="6" t="s">
        <v>19</v>
      </c>
      <c r="D425" s="6" t="s">
        <v>354</v>
      </c>
      <c r="E425" s="6" t="s">
        <v>121</v>
      </c>
      <c r="F425" s="6"/>
      <c r="G425" s="97">
        <f>G426</f>
        <v>0</v>
      </c>
      <c r="H425" s="108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12">
        <v>0</v>
      </c>
      <c r="Y425" s="104">
        <v>0</v>
      </c>
      <c r="Z425" s="97">
        <f>Z426</f>
        <v>0</v>
      </c>
      <c r="AA425" s="191">
        <v>0</v>
      </c>
      <c r="AB425" s="188"/>
    </row>
    <row r="426" spans="1:28" ht="16.5" outlineLevel="6" thickBot="1">
      <c r="A426" s="58" t="s">
        <v>87</v>
      </c>
      <c r="B426" s="54">
        <v>953</v>
      </c>
      <c r="C426" s="55" t="s">
        <v>19</v>
      </c>
      <c r="D426" s="55" t="s">
        <v>354</v>
      </c>
      <c r="E426" s="55" t="s">
        <v>88</v>
      </c>
      <c r="F426" s="55"/>
      <c r="G426" s="93">
        <v>0</v>
      </c>
      <c r="H426" s="102" t="e">
        <f>#REF!+#REF!+#REF!+H441+H462+#REF!</f>
        <v>#REF!</v>
      </c>
      <c r="I426" s="102" t="e">
        <f>#REF!+#REF!+#REF!+I441+I462+#REF!</f>
        <v>#REF!</v>
      </c>
      <c r="J426" s="102" t="e">
        <f>#REF!+#REF!+#REF!+J441+J462+#REF!</f>
        <v>#REF!</v>
      </c>
      <c r="K426" s="102" t="e">
        <f>#REF!+#REF!+#REF!+K441+K462+#REF!</f>
        <v>#REF!</v>
      </c>
      <c r="L426" s="102" t="e">
        <f>#REF!+#REF!+#REF!+L441+L462+#REF!</f>
        <v>#REF!</v>
      </c>
      <c r="M426" s="102" t="e">
        <f>#REF!+#REF!+#REF!+M441+M462+#REF!</f>
        <v>#REF!</v>
      </c>
      <c r="N426" s="102" t="e">
        <f>#REF!+#REF!+#REF!+N441+N462+#REF!</f>
        <v>#REF!</v>
      </c>
      <c r="O426" s="102" t="e">
        <f>#REF!+#REF!+#REF!+O441+O462+#REF!</f>
        <v>#REF!</v>
      </c>
      <c r="P426" s="102" t="e">
        <f>#REF!+#REF!+#REF!+P441+P462+#REF!</f>
        <v>#REF!</v>
      </c>
      <c r="Q426" s="102" t="e">
        <f>#REF!+#REF!+#REF!+Q441+Q462+#REF!</f>
        <v>#REF!</v>
      </c>
      <c r="R426" s="102" t="e">
        <f>#REF!+#REF!+#REF!+R441+R462+#REF!</f>
        <v>#REF!</v>
      </c>
      <c r="S426" s="102" t="e">
        <f>#REF!+#REF!+#REF!+S441+S462+#REF!</f>
        <v>#REF!</v>
      </c>
      <c r="T426" s="102" t="e">
        <f>#REF!+#REF!+#REF!+T441+T462+#REF!</f>
        <v>#REF!</v>
      </c>
      <c r="U426" s="102" t="e">
        <f>#REF!+#REF!+#REF!+U441+U462+#REF!</f>
        <v>#REF!</v>
      </c>
      <c r="V426" s="102" t="e">
        <f>#REF!+#REF!+#REF!+V441+V462+#REF!</f>
        <v>#REF!</v>
      </c>
      <c r="W426" s="102" t="e">
        <f>#REF!+#REF!+#REF!+W441+W462+#REF!</f>
        <v>#REF!</v>
      </c>
      <c r="X426" s="102" t="e">
        <f>#REF!+#REF!+#REF!+X441+X462+#REF!</f>
        <v>#REF!</v>
      </c>
      <c r="Y426" s="104" t="e">
        <f>X426/G420*100</f>
        <v>#REF!</v>
      </c>
      <c r="Z426" s="93">
        <v>0</v>
      </c>
      <c r="AA426" s="191">
        <v>0</v>
      </c>
      <c r="AB426" s="188"/>
    </row>
    <row r="427" spans="1:28" ht="32.25" outlineLevel="6" thickBot="1">
      <c r="A427" s="56" t="s">
        <v>193</v>
      </c>
      <c r="B427" s="52">
        <v>953</v>
      </c>
      <c r="C427" s="53" t="s">
        <v>19</v>
      </c>
      <c r="D427" s="53" t="s">
        <v>355</v>
      </c>
      <c r="E427" s="53" t="s">
        <v>5</v>
      </c>
      <c r="F427" s="53"/>
      <c r="G427" s="94">
        <f>G428</f>
        <v>5776</v>
      </c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4"/>
      <c r="Z427" s="94">
        <f>Z428</f>
        <v>2695.133</v>
      </c>
      <c r="AA427" s="191">
        <f t="shared" si="71"/>
        <v>46.660889889196675</v>
      </c>
      <c r="AB427" s="188"/>
    </row>
    <row r="428" spans="1:28" ht="16.5" outlineLevel="6" thickBot="1">
      <c r="A428" s="5" t="s">
        <v>122</v>
      </c>
      <c r="B428" s="16">
        <v>953</v>
      </c>
      <c r="C428" s="6" t="s">
        <v>19</v>
      </c>
      <c r="D428" s="6" t="s">
        <v>355</v>
      </c>
      <c r="E428" s="6" t="s">
        <v>121</v>
      </c>
      <c r="F428" s="6"/>
      <c r="G428" s="97">
        <f>G429</f>
        <v>5776</v>
      </c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4"/>
      <c r="Z428" s="97">
        <f>Z429</f>
        <v>2695.133</v>
      </c>
      <c r="AA428" s="191">
        <f t="shared" si="71"/>
        <v>46.660889889196675</v>
      </c>
      <c r="AB428" s="188"/>
    </row>
    <row r="429" spans="1:28" ht="48" outlineLevel="6" thickBot="1">
      <c r="A429" s="60" t="s">
        <v>212</v>
      </c>
      <c r="B429" s="54">
        <v>953</v>
      </c>
      <c r="C429" s="55" t="s">
        <v>19</v>
      </c>
      <c r="D429" s="55" t="s">
        <v>355</v>
      </c>
      <c r="E429" s="55" t="s">
        <v>89</v>
      </c>
      <c r="F429" s="55"/>
      <c r="G429" s="93">
        <v>5776</v>
      </c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4"/>
      <c r="Z429" s="135">
        <v>2695.133</v>
      </c>
      <c r="AA429" s="191">
        <f t="shared" si="71"/>
        <v>46.660889889196675</v>
      </c>
      <c r="AB429" s="188"/>
    </row>
    <row r="430" spans="1:28" ht="63.75" outlineLevel="6" thickBot="1">
      <c r="A430" s="87" t="s">
        <v>194</v>
      </c>
      <c r="B430" s="89">
        <v>953</v>
      </c>
      <c r="C430" s="53" t="s">
        <v>19</v>
      </c>
      <c r="D430" s="53" t="s">
        <v>356</v>
      </c>
      <c r="E430" s="53" t="s">
        <v>5</v>
      </c>
      <c r="F430" s="53"/>
      <c r="G430" s="94">
        <f>G431</f>
        <v>231255</v>
      </c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4"/>
      <c r="Z430" s="94">
        <f>Z431</f>
        <v>134797.547</v>
      </c>
      <c r="AA430" s="191">
        <f t="shared" si="71"/>
        <v>58.289570820090375</v>
      </c>
      <c r="AB430" s="188"/>
    </row>
    <row r="431" spans="1:28" ht="23.25" customHeight="1" outlineLevel="6" thickBot="1">
      <c r="A431" s="5" t="s">
        <v>122</v>
      </c>
      <c r="B431" s="16">
        <v>953</v>
      </c>
      <c r="C431" s="6" t="s">
        <v>19</v>
      </c>
      <c r="D431" s="6" t="s">
        <v>356</v>
      </c>
      <c r="E431" s="6" t="s">
        <v>121</v>
      </c>
      <c r="F431" s="6"/>
      <c r="G431" s="97">
        <f>G432</f>
        <v>231255</v>
      </c>
      <c r="H431" s="120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20"/>
      <c r="Y431" s="104"/>
      <c r="Z431" s="97">
        <f>Z432</f>
        <v>134797.547</v>
      </c>
      <c r="AA431" s="191">
        <f t="shared" si="71"/>
        <v>58.289570820090375</v>
      </c>
      <c r="AB431" s="188"/>
    </row>
    <row r="432" spans="1:28" ht="18.75" customHeight="1" outlineLevel="6" thickBot="1">
      <c r="A432" s="60" t="s">
        <v>212</v>
      </c>
      <c r="B432" s="54">
        <v>953</v>
      </c>
      <c r="C432" s="55" t="s">
        <v>19</v>
      </c>
      <c r="D432" s="55" t="s">
        <v>356</v>
      </c>
      <c r="E432" s="55" t="s">
        <v>89</v>
      </c>
      <c r="F432" s="55"/>
      <c r="G432" s="93">
        <v>231255</v>
      </c>
      <c r="H432" s="120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20"/>
      <c r="Y432" s="104"/>
      <c r="Z432" s="135">
        <v>134797.547</v>
      </c>
      <c r="AA432" s="191">
        <f t="shared" si="71"/>
        <v>58.289570820090375</v>
      </c>
      <c r="AB432" s="188"/>
    </row>
    <row r="433" spans="1:28" ht="19.5" customHeight="1" outlineLevel="6" thickBot="1">
      <c r="A433" s="71" t="s">
        <v>215</v>
      </c>
      <c r="B433" s="52">
        <v>953</v>
      </c>
      <c r="C433" s="53" t="s">
        <v>19</v>
      </c>
      <c r="D433" s="53" t="s">
        <v>357</v>
      </c>
      <c r="E433" s="53" t="s">
        <v>5</v>
      </c>
      <c r="F433" s="53"/>
      <c r="G433" s="94">
        <f>G434+G436</f>
        <v>0</v>
      </c>
      <c r="H433" s="120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20"/>
      <c r="Y433" s="104"/>
      <c r="Z433" s="94">
        <f>Z434+Z436</f>
        <v>0</v>
      </c>
      <c r="AA433" s="191">
        <v>0</v>
      </c>
      <c r="AB433" s="188"/>
    </row>
    <row r="434" spans="1:28" ht="20.25" customHeight="1" outlineLevel="6" thickBot="1">
      <c r="A434" s="5" t="s">
        <v>101</v>
      </c>
      <c r="B434" s="16">
        <v>953</v>
      </c>
      <c r="C434" s="6" t="s">
        <v>19</v>
      </c>
      <c r="D434" s="6" t="s">
        <v>357</v>
      </c>
      <c r="E434" s="6" t="s">
        <v>95</v>
      </c>
      <c r="F434" s="6"/>
      <c r="G434" s="97">
        <f>G435</f>
        <v>0</v>
      </c>
      <c r="H434" s="108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12">
        <v>2744.868</v>
      </c>
      <c r="Y434" s="104" t="e">
        <f>X434/#REF!*100</f>
        <v>#REF!</v>
      </c>
      <c r="Z434" s="97">
        <f>Z435</f>
        <v>0</v>
      </c>
      <c r="AA434" s="191">
        <v>0</v>
      </c>
      <c r="AB434" s="188"/>
    </row>
    <row r="435" spans="1:28" ht="32.25" outlineLevel="6" thickBot="1">
      <c r="A435" s="50" t="s">
        <v>103</v>
      </c>
      <c r="B435" s="54">
        <v>953</v>
      </c>
      <c r="C435" s="55" t="s">
        <v>19</v>
      </c>
      <c r="D435" s="55" t="s">
        <v>357</v>
      </c>
      <c r="E435" s="55" t="s">
        <v>97</v>
      </c>
      <c r="F435" s="55"/>
      <c r="G435" s="93">
        <v>0</v>
      </c>
      <c r="H435" s="108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12"/>
      <c r="Y435" s="104"/>
      <c r="Z435" s="93">
        <v>0</v>
      </c>
      <c r="AA435" s="191">
        <v>0</v>
      </c>
      <c r="AB435" s="188"/>
    </row>
    <row r="436" spans="1:28" ht="16.5" outlineLevel="6" thickBot="1">
      <c r="A436" s="5" t="s">
        <v>122</v>
      </c>
      <c r="B436" s="16">
        <v>953</v>
      </c>
      <c r="C436" s="6" t="s">
        <v>19</v>
      </c>
      <c r="D436" s="6" t="s">
        <v>357</v>
      </c>
      <c r="E436" s="6" t="s">
        <v>121</v>
      </c>
      <c r="F436" s="6"/>
      <c r="G436" s="97">
        <f>G437</f>
        <v>0</v>
      </c>
      <c r="H436" s="108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12"/>
      <c r="Y436" s="104"/>
      <c r="Z436" s="97">
        <f>Z437</f>
        <v>0</v>
      </c>
      <c r="AA436" s="191">
        <v>0</v>
      </c>
      <c r="AB436" s="188"/>
    </row>
    <row r="437" spans="1:28" ht="48" outlineLevel="6" thickBot="1">
      <c r="A437" s="60" t="s">
        <v>212</v>
      </c>
      <c r="B437" s="54">
        <v>953</v>
      </c>
      <c r="C437" s="55" t="s">
        <v>19</v>
      </c>
      <c r="D437" s="55" t="s">
        <v>357</v>
      </c>
      <c r="E437" s="55" t="s">
        <v>89</v>
      </c>
      <c r="F437" s="55"/>
      <c r="G437" s="93">
        <v>0</v>
      </c>
      <c r="H437" s="108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12"/>
      <c r="Y437" s="104"/>
      <c r="Z437" s="93">
        <v>0</v>
      </c>
      <c r="AA437" s="191">
        <v>0</v>
      </c>
      <c r="AB437" s="188"/>
    </row>
    <row r="438" spans="1:28" ht="32.25" outlineLevel="6" thickBot="1">
      <c r="A438" s="87" t="s">
        <v>398</v>
      </c>
      <c r="B438" s="89">
        <v>953</v>
      </c>
      <c r="C438" s="53" t="s">
        <v>19</v>
      </c>
      <c r="D438" s="53" t="s">
        <v>397</v>
      </c>
      <c r="E438" s="53" t="s">
        <v>5</v>
      </c>
      <c r="F438" s="53"/>
      <c r="G438" s="94">
        <f>G439</f>
        <v>4920</v>
      </c>
      <c r="H438" s="108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12"/>
      <c r="Y438" s="104"/>
      <c r="Z438" s="94">
        <f>Z439</f>
        <v>0</v>
      </c>
      <c r="AA438" s="191">
        <f t="shared" si="71"/>
        <v>0</v>
      </c>
      <c r="AB438" s="188"/>
    </row>
    <row r="439" spans="1:28" ht="16.5" outlineLevel="6" thickBot="1">
      <c r="A439" s="5" t="s">
        <v>122</v>
      </c>
      <c r="B439" s="16">
        <v>953</v>
      </c>
      <c r="C439" s="6" t="s">
        <v>19</v>
      </c>
      <c r="D439" s="6" t="s">
        <v>397</v>
      </c>
      <c r="E439" s="6" t="s">
        <v>121</v>
      </c>
      <c r="F439" s="6"/>
      <c r="G439" s="97">
        <f>G440</f>
        <v>4920</v>
      </c>
      <c r="H439" s="108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12"/>
      <c r="Y439" s="104"/>
      <c r="Z439" s="97">
        <f>Z440</f>
        <v>0</v>
      </c>
      <c r="AA439" s="191">
        <f t="shared" si="71"/>
        <v>0</v>
      </c>
      <c r="AB439" s="188"/>
    </row>
    <row r="440" spans="1:28" ht="16.5" outlineLevel="6" thickBot="1">
      <c r="A440" s="58" t="s">
        <v>87</v>
      </c>
      <c r="B440" s="54">
        <v>953</v>
      </c>
      <c r="C440" s="55" t="s">
        <v>19</v>
      </c>
      <c r="D440" s="55" t="s">
        <v>397</v>
      </c>
      <c r="E440" s="55" t="s">
        <v>88</v>
      </c>
      <c r="F440" s="55"/>
      <c r="G440" s="93">
        <v>4920</v>
      </c>
      <c r="H440" s="108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12"/>
      <c r="Y440" s="104"/>
      <c r="Z440" s="93">
        <v>0</v>
      </c>
      <c r="AA440" s="191">
        <f t="shared" si="71"/>
        <v>0</v>
      </c>
      <c r="AB440" s="188"/>
    </row>
    <row r="441" spans="1:28" ht="32.25" outlineLevel="6" thickBot="1">
      <c r="A441" s="49" t="s">
        <v>195</v>
      </c>
      <c r="B441" s="14">
        <v>953</v>
      </c>
      <c r="C441" s="9" t="s">
        <v>19</v>
      </c>
      <c r="D441" s="9" t="s">
        <v>358</v>
      </c>
      <c r="E441" s="9" t="s">
        <v>5</v>
      </c>
      <c r="F441" s="9"/>
      <c r="G441" s="92">
        <f>G442</f>
        <v>18537.2</v>
      </c>
      <c r="H441" s="105">
        <f aca="true" t="shared" si="78" ref="H441:X441">H447</f>
        <v>0</v>
      </c>
      <c r="I441" s="105">
        <f t="shared" si="78"/>
        <v>0</v>
      </c>
      <c r="J441" s="105">
        <f t="shared" si="78"/>
        <v>0</v>
      </c>
      <c r="K441" s="105">
        <f t="shared" si="78"/>
        <v>0</v>
      </c>
      <c r="L441" s="105">
        <f t="shared" si="78"/>
        <v>0</v>
      </c>
      <c r="M441" s="105">
        <f t="shared" si="78"/>
        <v>0</v>
      </c>
      <c r="N441" s="105">
        <f t="shared" si="78"/>
        <v>0</v>
      </c>
      <c r="O441" s="105">
        <f t="shared" si="78"/>
        <v>0</v>
      </c>
      <c r="P441" s="105">
        <f t="shared" si="78"/>
        <v>0</v>
      </c>
      <c r="Q441" s="105">
        <f t="shared" si="78"/>
        <v>0</v>
      </c>
      <c r="R441" s="105">
        <f t="shared" si="78"/>
        <v>0</v>
      </c>
      <c r="S441" s="105">
        <f t="shared" si="78"/>
        <v>0</v>
      </c>
      <c r="T441" s="105">
        <f t="shared" si="78"/>
        <v>0</v>
      </c>
      <c r="U441" s="105">
        <f t="shared" si="78"/>
        <v>0</v>
      </c>
      <c r="V441" s="105">
        <f t="shared" si="78"/>
        <v>0</v>
      </c>
      <c r="W441" s="105">
        <f t="shared" si="78"/>
        <v>0</v>
      </c>
      <c r="X441" s="114">
        <f t="shared" si="78"/>
        <v>3215.05065</v>
      </c>
      <c r="Y441" s="104">
        <f>X441/G432*100</f>
        <v>1.3902621132516053</v>
      </c>
      <c r="Z441" s="92">
        <f>Z442</f>
        <v>11077.258</v>
      </c>
      <c r="AA441" s="191">
        <f t="shared" si="71"/>
        <v>59.75691042875947</v>
      </c>
      <c r="AB441" s="188"/>
    </row>
    <row r="442" spans="1:28" ht="32.25" outlineLevel="6" thickBot="1">
      <c r="A442" s="56" t="s">
        <v>196</v>
      </c>
      <c r="B442" s="52">
        <v>953</v>
      </c>
      <c r="C442" s="53" t="s">
        <v>19</v>
      </c>
      <c r="D442" s="53" t="s">
        <v>359</v>
      </c>
      <c r="E442" s="53" t="s">
        <v>5</v>
      </c>
      <c r="F442" s="53"/>
      <c r="G442" s="94">
        <f>G443</f>
        <v>18537.2</v>
      </c>
      <c r="H442" s="120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21"/>
      <c r="Y442" s="104"/>
      <c r="Z442" s="94">
        <f>Z443</f>
        <v>11077.258</v>
      </c>
      <c r="AA442" s="191">
        <f t="shared" si="71"/>
        <v>59.75691042875947</v>
      </c>
      <c r="AB442" s="188"/>
    </row>
    <row r="443" spans="1:28" ht="16.5" outlineLevel="6" thickBot="1">
      <c r="A443" s="5" t="s">
        <v>122</v>
      </c>
      <c r="B443" s="16">
        <v>953</v>
      </c>
      <c r="C443" s="6" t="s">
        <v>19</v>
      </c>
      <c r="D443" s="6" t="s">
        <v>359</v>
      </c>
      <c r="E443" s="6" t="s">
        <v>121</v>
      </c>
      <c r="F443" s="6"/>
      <c r="G443" s="97">
        <f>G444+G445</f>
        <v>18537.2</v>
      </c>
      <c r="H443" s="120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21"/>
      <c r="Y443" s="104"/>
      <c r="Z443" s="97">
        <f>Z444+Z445</f>
        <v>11077.258</v>
      </c>
      <c r="AA443" s="191">
        <f t="shared" si="71"/>
        <v>59.75691042875947</v>
      </c>
      <c r="AB443" s="188"/>
    </row>
    <row r="444" spans="1:28" ht="48" outlineLevel="6" thickBot="1">
      <c r="A444" s="60" t="s">
        <v>212</v>
      </c>
      <c r="B444" s="54">
        <v>953</v>
      </c>
      <c r="C444" s="55" t="s">
        <v>19</v>
      </c>
      <c r="D444" s="55" t="s">
        <v>359</v>
      </c>
      <c r="E444" s="55" t="s">
        <v>89</v>
      </c>
      <c r="F444" s="55"/>
      <c r="G444" s="93">
        <v>18537.2</v>
      </c>
      <c r="H444" s="120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21"/>
      <c r="Y444" s="104"/>
      <c r="Z444" s="135">
        <v>11077.258</v>
      </c>
      <c r="AA444" s="191">
        <f t="shared" si="71"/>
        <v>59.75691042875947</v>
      </c>
      <c r="AB444" s="188"/>
    </row>
    <row r="445" spans="1:28" ht="16.5" outlineLevel="6" thickBot="1">
      <c r="A445" s="58" t="s">
        <v>87</v>
      </c>
      <c r="B445" s="54">
        <v>953</v>
      </c>
      <c r="C445" s="55" t="s">
        <v>19</v>
      </c>
      <c r="D445" s="55" t="s">
        <v>373</v>
      </c>
      <c r="E445" s="55" t="s">
        <v>88</v>
      </c>
      <c r="F445" s="55"/>
      <c r="G445" s="93">
        <v>0</v>
      </c>
      <c r="H445" s="120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21"/>
      <c r="Y445" s="104"/>
      <c r="Z445" s="93">
        <v>0</v>
      </c>
      <c r="AA445" s="191">
        <v>0</v>
      </c>
      <c r="AB445" s="188"/>
    </row>
    <row r="446" spans="1:28" ht="32.25" outlineLevel="6" thickBot="1">
      <c r="A446" s="86" t="s">
        <v>250</v>
      </c>
      <c r="B446" s="15">
        <v>953</v>
      </c>
      <c r="C446" s="9" t="s">
        <v>19</v>
      </c>
      <c r="D446" s="9" t="s">
        <v>350</v>
      </c>
      <c r="E446" s="9" t="s">
        <v>5</v>
      </c>
      <c r="F446" s="9"/>
      <c r="G446" s="92">
        <f>G450+G447</f>
        <v>0</v>
      </c>
      <c r="H446" s="120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21"/>
      <c r="Y446" s="104"/>
      <c r="Z446" s="92">
        <f>Z450+Z447</f>
        <v>0</v>
      </c>
      <c r="AA446" s="191">
        <v>0</v>
      </c>
      <c r="AB446" s="188"/>
    </row>
    <row r="447" spans="1:28" ht="32.25" outlineLevel="6" thickBot="1">
      <c r="A447" s="79" t="s">
        <v>259</v>
      </c>
      <c r="B447" s="52">
        <v>953</v>
      </c>
      <c r="C447" s="53" t="s">
        <v>19</v>
      </c>
      <c r="D447" s="53" t="s">
        <v>360</v>
      </c>
      <c r="E447" s="53" t="s">
        <v>5</v>
      </c>
      <c r="F447" s="53"/>
      <c r="G447" s="94">
        <f>G448</f>
        <v>0</v>
      </c>
      <c r="H447" s="110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109"/>
      <c r="X447" s="111">
        <v>3215.05065</v>
      </c>
      <c r="Y447" s="104">
        <f>X447/G441*100</f>
        <v>17.3437771076538</v>
      </c>
      <c r="Z447" s="94">
        <f>Z448</f>
        <v>0</v>
      </c>
      <c r="AA447" s="191">
        <v>0</v>
      </c>
      <c r="AB447" s="188"/>
    </row>
    <row r="448" spans="1:28" ht="16.5" outlineLevel="6" thickBot="1">
      <c r="A448" s="5" t="s">
        <v>122</v>
      </c>
      <c r="B448" s="16">
        <v>953</v>
      </c>
      <c r="C448" s="6" t="s">
        <v>19</v>
      </c>
      <c r="D448" s="6" t="s">
        <v>360</v>
      </c>
      <c r="E448" s="6" t="s">
        <v>121</v>
      </c>
      <c r="F448" s="6"/>
      <c r="G448" s="97">
        <f>G449</f>
        <v>0</v>
      </c>
      <c r="H448" s="108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12"/>
      <c r="Y448" s="104"/>
      <c r="Z448" s="97">
        <f>Z449</f>
        <v>0</v>
      </c>
      <c r="AA448" s="191">
        <v>0</v>
      </c>
      <c r="AB448" s="188"/>
    </row>
    <row r="449" spans="1:28" ht="16.5" outlineLevel="6" thickBot="1">
      <c r="A449" s="58" t="s">
        <v>87</v>
      </c>
      <c r="B449" s="54">
        <v>953</v>
      </c>
      <c r="C449" s="55" t="s">
        <v>19</v>
      </c>
      <c r="D449" s="55" t="s">
        <v>360</v>
      </c>
      <c r="E449" s="55" t="s">
        <v>88</v>
      </c>
      <c r="F449" s="55"/>
      <c r="G449" s="93">
        <v>0</v>
      </c>
      <c r="H449" s="108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12"/>
      <c r="Y449" s="104"/>
      <c r="Z449" s="93">
        <v>0</v>
      </c>
      <c r="AA449" s="191">
        <v>0</v>
      </c>
      <c r="AB449" s="188"/>
    </row>
    <row r="450" spans="1:28" ht="32.25" outlineLevel="6" thickBot="1">
      <c r="A450" s="79" t="s">
        <v>223</v>
      </c>
      <c r="B450" s="52">
        <v>953</v>
      </c>
      <c r="C450" s="53" t="s">
        <v>19</v>
      </c>
      <c r="D450" s="53" t="s">
        <v>361</v>
      </c>
      <c r="E450" s="53" t="s">
        <v>5</v>
      </c>
      <c r="F450" s="53"/>
      <c r="G450" s="94">
        <f>G451</f>
        <v>0</v>
      </c>
      <c r="H450" s="108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12"/>
      <c r="Y450" s="104"/>
      <c r="Z450" s="94">
        <f>Z451</f>
        <v>0</v>
      </c>
      <c r="AA450" s="191">
        <v>0</v>
      </c>
      <c r="AB450" s="188"/>
    </row>
    <row r="451" spans="1:28" ht="16.5" outlineLevel="6" thickBot="1">
      <c r="A451" s="5" t="s">
        <v>122</v>
      </c>
      <c r="B451" s="16">
        <v>953</v>
      </c>
      <c r="C451" s="6" t="s">
        <v>19</v>
      </c>
      <c r="D451" s="6" t="s">
        <v>361</v>
      </c>
      <c r="E451" s="6" t="s">
        <v>121</v>
      </c>
      <c r="F451" s="6"/>
      <c r="G451" s="97">
        <f>G452</f>
        <v>0</v>
      </c>
      <c r="H451" s="108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12"/>
      <c r="Y451" s="104"/>
      <c r="Z451" s="97">
        <f>Z452</f>
        <v>0</v>
      </c>
      <c r="AA451" s="191">
        <v>0</v>
      </c>
      <c r="AB451" s="188"/>
    </row>
    <row r="452" spans="1:28" ht="16.5" outlineLevel="6" thickBot="1">
      <c r="A452" s="58" t="s">
        <v>87</v>
      </c>
      <c r="B452" s="54">
        <v>953</v>
      </c>
      <c r="C452" s="55" t="s">
        <v>19</v>
      </c>
      <c r="D452" s="55" t="s">
        <v>361</v>
      </c>
      <c r="E452" s="55" t="s">
        <v>88</v>
      </c>
      <c r="F452" s="55"/>
      <c r="G452" s="93">
        <v>0</v>
      </c>
      <c r="H452" s="108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12"/>
      <c r="Y452" s="104"/>
      <c r="Z452" s="93">
        <v>0</v>
      </c>
      <c r="AA452" s="191">
        <v>0</v>
      </c>
      <c r="AB452" s="188"/>
    </row>
    <row r="453" spans="1:28" ht="32.25" outlineLevel="6" thickBot="1">
      <c r="A453" s="49" t="s">
        <v>388</v>
      </c>
      <c r="B453" s="14">
        <v>953</v>
      </c>
      <c r="C453" s="9" t="s">
        <v>19</v>
      </c>
      <c r="D453" s="9" t="s">
        <v>389</v>
      </c>
      <c r="E453" s="9" t="s">
        <v>5</v>
      </c>
      <c r="F453" s="9"/>
      <c r="G453" s="92">
        <f>G454</f>
        <v>20</v>
      </c>
      <c r="H453" s="108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12"/>
      <c r="Y453" s="104"/>
      <c r="Z453" s="92">
        <f>Z454</f>
        <v>0</v>
      </c>
      <c r="AA453" s="191">
        <f t="shared" si="71"/>
        <v>0</v>
      </c>
      <c r="AB453" s="188"/>
    </row>
    <row r="454" spans="1:28" ht="19.5" outlineLevel="6" thickBot="1">
      <c r="A454" s="5" t="s">
        <v>122</v>
      </c>
      <c r="B454" s="16">
        <v>953</v>
      </c>
      <c r="C454" s="6" t="s">
        <v>19</v>
      </c>
      <c r="D454" s="6" t="s">
        <v>391</v>
      </c>
      <c r="E454" s="6" t="s">
        <v>392</v>
      </c>
      <c r="F454" s="47"/>
      <c r="G454" s="97">
        <f>G455</f>
        <v>20</v>
      </c>
      <c r="H454" s="108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12"/>
      <c r="Y454" s="104"/>
      <c r="Z454" s="97">
        <f>Z455</f>
        <v>0</v>
      </c>
      <c r="AA454" s="191">
        <f t="shared" si="71"/>
        <v>0</v>
      </c>
      <c r="AB454" s="188"/>
    </row>
    <row r="455" spans="1:28" ht="19.5" outlineLevel="6" thickBot="1">
      <c r="A455" s="58" t="s">
        <v>87</v>
      </c>
      <c r="B455" s="54">
        <v>953</v>
      </c>
      <c r="C455" s="55" t="s">
        <v>19</v>
      </c>
      <c r="D455" s="55" t="s">
        <v>391</v>
      </c>
      <c r="E455" s="55" t="s">
        <v>88</v>
      </c>
      <c r="F455" s="59"/>
      <c r="G455" s="93">
        <v>20</v>
      </c>
      <c r="H455" s="108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12"/>
      <c r="Y455" s="104"/>
      <c r="Z455" s="93">
        <v>0</v>
      </c>
      <c r="AA455" s="191">
        <f t="shared" si="71"/>
        <v>0</v>
      </c>
      <c r="AB455" s="188"/>
    </row>
    <row r="456" spans="1:28" ht="16.5" outlineLevel="6" thickBot="1">
      <c r="A456" s="78" t="s">
        <v>197</v>
      </c>
      <c r="B456" s="13">
        <v>953</v>
      </c>
      <c r="C456" s="27" t="s">
        <v>20</v>
      </c>
      <c r="D456" s="27" t="s">
        <v>271</v>
      </c>
      <c r="E456" s="27" t="s">
        <v>5</v>
      </c>
      <c r="F456" s="27"/>
      <c r="G456" s="99">
        <f>G457</f>
        <v>4037</v>
      </c>
      <c r="H456" s="108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12"/>
      <c r="Y456" s="104"/>
      <c r="Z456" s="99">
        <f>Z457</f>
        <v>3077.651</v>
      </c>
      <c r="AA456" s="191">
        <f t="shared" si="71"/>
        <v>76.2360911567996</v>
      </c>
      <c r="AB456" s="188"/>
    </row>
    <row r="457" spans="1:28" ht="16.5" outlineLevel="6" thickBot="1">
      <c r="A457" s="8" t="s">
        <v>251</v>
      </c>
      <c r="B457" s="14">
        <v>953</v>
      </c>
      <c r="C457" s="9" t="s">
        <v>20</v>
      </c>
      <c r="D457" s="9" t="s">
        <v>345</v>
      </c>
      <c r="E457" s="9" t="s">
        <v>5</v>
      </c>
      <c r="F457" s="9"/>
      <c r="G457" s="92">
        <f>G458+G470</f>
        <v>4037</v>
      </c>
      <c r="H457" s="108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12"/>
      <c r="Y457" s="104"/>
      <c r="Z457" s="92">
        <f>Z458+Z470</f>
        <v>3077.651</v>
      </c>
      <c r="AA457" s="191">
        <f t="shared" si="71"/>
        <v>76.2360911567996</v>
      </c>
      <c r="AB457" s="188"/>
    </row>
    <row r="458" spans="1:28" ht="16.5" outlineLevel="6" thickBot="1">
      <c r="A458" s="61" t="s">
        <v>136</v>
      </c>
      <c r="B458" s="84">
        <v>953</v>
      </c>
      <c r="C458" s="53" t="s">
        <v>20</v>
      </c>
      <c r="D458" s="53" t="s">
        <v>352</v>
      </c>
      <c r="E458" s="53" t="s">
        <v>5</v>
      </c>
      <c r="F458" s="53"/>
      <c r="G458" s="94">
        <f>G459+G462+G465</f>
        <v>3875.44</v>
      </c>
      <c r="H458" s="108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12"/>
      <c r="Y458" s="104"/>
      <c r="Z458" s="94">
        <f>Z459+Z462+Z465</f>
        <v>3077.651</v>
      </c>
      <c r="AA458" s="191">
        <f t="shared" si="71"/>
        <v>79.41423425469108</v>
      </c>
      <c r="AB458" s="188"/>
    </row>
    <row r="459" spans="1:28" ht="48" outlineLevel="6" thickBot="1">
      <c r="A459" s="61" t="s">
        <v>198</v>
      </c>
      <c r="B459" s="84">
        <v>953</v>
      </c>
      <c r="C459" s="53" t="s">
        <v>20</v>
      </c>
      <c r="D459" s="53" t="s">
        <v>363</v>
      </c>
      <c r="E459" s="53" t="s">
        <v>5</v>
      </c>
      <c r="F459" s="53"/>
      <c r="G459" s="94">
        <f>G460</f>
        <v>0</v>
      </c>
      <c r="H459" s="108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12"/>
      <c r="Y459" s="104"/>
      <c r="Z459" s="94">
        <f>Z460</f>
        <v>0</v>
      </c>
      <c r="AA459" s="191">
        <v>0</v>
      </c>
      <c r="AB459" s="188"/>
    </row>
    <row r="460" spans="1:28" ht="32.25" outlineLevel="6" thickBot="1">
      <c r="A460" s="5" t="s">
        <v>101</v>
      </c>
      <c r="B460" s="16">
        <v>953</v>
      </c>
      <c r="C460" s="6" t="s">
        <v>20</v>
      </c>
      <c r="D460" s="6" t="s">
        <v>363</v>
      </c>
      <c r="E460" s="6" t="s">
        <v>95</v>
      </c>
      <c r="F460" s="6"/>
      <c r="G460" s="97">
        <f>G461</f>
        <v>0</v>
      </c>
      <c r="H460" s="108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12"/>
      <c r="Y460" s="104"/>
      <c r="Z460" s="97">
        <f>Z461</f>
        <v>0</v>
      </c>
      <c r="AA460" s="191">
        <v>0</v>
      </c>
      <c r="AB460" s="188"/>
    </row>
    <row r="461" spans="1:28" ht="32.25" outlineLevel="6" thickBot="1">
      <c r="A461" s="50" t="s">
        <v>103</v>
      </c>
      <c r="B461" s="54">
        <v>953</v>
      </c>
      <c r="C461" s="55" t="s">
        <v>20</v>
      </c>
      <c r="D461" s="55" t="s">
        <v>363</v>
      </c>
      <c r="E461" s="55" t="s">
        <v>97</v>
      </c>
      <c r="F461" s="55"/>
      <c r="G461" s="93">
        <v>0</v>
      </c>
      <c r="H461" s="108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12"/>
      <c r="Y461" s="104"/>
      <c r="Z461" s="93">
        <v>0</v>
      </c>
      <c r="AA461" s="191">
        <v>0</v>
      </c>
      <c r="AB461" s="188"/>
    </row>
    <row r="462" spans="1:28" ht="48" outlineLevel="6" thickBot="1">
      <c r="A462" s="61" t="s">
        <v>199</v>
      </c>
      <c r="B462" s="84">
        <v>953</v>
      </c>
      <c r="C462" s="53" t="s">
        <v>20</v>
      </c>
      <c r="D462" s="53" t="s">
        <v>364</v>
      </c>
      <c r="E462" s="53" t="s">
        <v>5</v>
      </c>
      <c r="F462" s="53"/>
      <c r="G462" s="94">
        <f>G463</f>
        <v>700</v>
      </c>
      <c r="H462" s="105">
        <f aca="true" t="shared" si="79" ref="H462:X462">H463</f>
        <v>0</v>
      </c>
      <c r="I462" s="105">
        <f t="shared" si="79"/>
        <v>0</v>
      </c>
      <c r="J462" s="105">
        <f t="shared" si="79"/>
        <v>0</v>
      </c>
      <c r="K462" s="105">
        <f t="shared" si="79"/>
        <v>0</v>
      </c>
      <c r="L462" s="105">
        <f t="shared" si="79"/>
        <v>0</v>
      </c>
      <c r="M462" s="105">
        <f t="shared" si="79"/>
        <v>0</v>
      </c>
      <c r="N462" s="105">
        <f t="shared" si="79"/>
        <v>0</v>
      </c>
      <c r="O462" s="105">
        <f t="shared" si="79"/>
        <v>0</v>
      </c>
      <c r="P462" s="105">
        <f t="shared" si="79"/>
        <v>0</v>
      </c>
      <c r="Q462" s="105">
        <f t="shared" si="79"/>
        <v>0</v>
      </c>
      <c r="R462" s="105">
        <f t="shared" si="79"/>
        <v>0</v>
      </c>
      <c r="S462" s="105">
        <f t="shared" si="79"/>
        <v>0</v>
      </c>
      <c r="T462" s="105">
        <f t="shared" si="79"/>
        <v>0</v>
      </c>
      <c r="U462" s="105">
        <f t="shared" si="79"/>
        <v>0</v>
      </c>
      <c r="V462" s="105">
        <f t="shared" si="79"/>
        <v>0</v>
      </c>
      <c r="W462" s="105">
        <f t="shared" si="79"/>
        <v>0</v>
      </c>
      <c r="X462" s="114">
        <f t="shared" si="79"/>
        <v>82757.514</v>
      </c>
      <c r="Y462" s="104">
        <f>X462/G456*100</f>
        <v>2049.975575922715</v>
      </c>
      <c r="Z462" s="94">
        <f>Z463</f>
        <v>110.6</v>
      </c>
      <c r="AA462" s="191">
        <f aca="true" t="shared" si="80" ref="AA462:AA499">Z462/G462*100</f>
        <v>15.8</v>
      </c>
      <c r="AB462" s="188"/>
    </row>
    <row r="463" spans="1:28" ht="21.75" customHeight="1" outlineLevel="6" thickBot="1">
      <c r="A463" s="5" t="s">
        <v>122</v>
      </c>
      <c r="B463" s="16">
        <v>953</v>
      </c>
      <c r="C463" s="6" t="s">
        <v>20</v>
      </c>
      <c r="D463" s="6" t="s">
        <v>364</v>
      </c>
      <c r="E463" s="6" t="s">
        <v>121</v>
      </c>
      <c r="F463" s="6"/>
      <c r="G463" s="97">
        <f>G464</f>
        <v>700</v>
      </c>
      <c r="H463" s="110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109"/>
      <c r="X463" s="111">
        <v>82757.514</v>
      </c>
      <c r="Y463" s="104">
        <f>X463/G457*100</f>
        <v>2049.975575922715</v>
      </c>
      <c r="Z463" s="97">
        <f>Z464</f>
        <v>110.6</v>
      </c>
      <c r="AA463" s="191">
        <f t="shared" si="80"/>
        <v>15.8</v>
      </c>
      <c r="AB463" s="188"/>
    </row>
    <row r="464" spans="1:28" ht="16.5" outlineLevel="6" thickBot="1">
      <c r="A464" s="58" t="s">
        <v>87</v>
      </c>
      <c r="B464" s="85">
        <v>953</v>
      </c>
      <c r="C464" s="55" t="s">
        <v>20</v>
      </c>
      <c r="D464" s="55" t="s">
        <v>364</v>
      </c>
      <c r="E464" s="55" t="s">
        <v>88</v>
      </c>
      <c r="F464" s="55"/>
      <c r="G464" s="93">
        <v>700</v>
      </c>
      <c r="H464" s="108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12"/>
      <c r="Y464" s="104"/>
      <c r="Z464" s="135">
        <v>110.6</v>
      </c>
      <c r="AA464" s="191">
        <f t="shared" si="80"/>
        <v>15.8</v>
      </c>
      <c r="AB464" s="188"/>
    </row>
    <row r="465" spans="1:28" ht="16.5" outlineLevel="6" thickBot="1">
      <c r="A465" s="71" t="s">
        <v>200</v>
      </c>
      <c r="B465" s="52">
        <v>953</v>
      </c>
      <c r="C465" s="53" t="s">
        <v>20</v>
      </c>
      <c r="D465" s="53" t="s">
        <v>365</v>
      </c>
      <c r="E465" s="53" t="s">
        <v>5</v>
      </c>
      <c r="F465" s="53"/>
      <c r="G465" s="94">
        <f>G466+G469</f>
        <v>3175.44</v>
      </c>
      <c r="H465" s="108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12"/>
      <c r="Y465" s="104"/>
      <c r="Z465" s="94">
        <f>Z466+Z469</f>
        <v>2967.051</v>
      </c>
      <c r="AA465" s="191">
        <f t="shared" si="80"/>
        <v>93.4374763812259</v>
      </c>
      <c r="AB465" s="188"/>
    </row>
    <row r="466" spans="1:28" ht="32.25" outlineLevel="6" thickBot="1">
      <c r="A466" s="5" t="s">
        <v>101</v>
      </c>
      <c r="B466" s="16">
        <v>953</v>
      </c>
      <c r="C466" s="6" t="s">
        <v>20</v>
      </c>
      <c r="D466" s="6" t="s">
        <v>365</v>
      </c>
      <c r="E466" s="6" t="s">
        <v>95</v>
      </c>
      <c r="F466" s="6"/>
      <c r="G466" s="97">
        <f>G467</f>
        <v>0</v>
      </c>
      <c r="H466" s="108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12"/>
      <c r="Y466" s="104"/>
      <c r="Z466" s="97">
        <f>Z467</f>
        <v>0</v>
      </c>
      <c r="AA466" s="191">
        <v>0</v>
      </c>
      <c r="AB466" s="188"/>
    </row>
    <row r="467" spans="1:28" ht="32.25" outlineLevel="6" thickBot="1">
      <c r="A467" s="50" t="s">
        <v>103</v>
      </c>
      <c r="B467" s="54">
        <v>953</v>
      </c>
      <c r="C467" s="55" t="s">
        <v>20</v>
      </c>
      <c r="D467" s="55" t="s">
        <v>365</v>
      </c>
      <c r="E467" s="55" t="s">
        <v>97</v>
      </c>
      <c r="F467" s="55"/>
      <c r="G467" s="93">
        <v>0</v>
      </c>
      <c r="H467" s="108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12"/>
      <c r="Y467" s="104"/>
      <c r="Z467" s="93">
        <v>0</v>
      </c>
      <c r="AA467" s="191">
        <v>0</v>
      </c>
      <c r="AB467" s="188"/>
    </row>
    <row r="468" spans="1:28" ht="16.5" outlineLevel="6" thickBot="1">
      <c r="A468" s="5" t="s">
        <v>122</v>
      </c>
      <c r="B468" s="16">
        <v>953</v>
      </c>
      <c r="C468" s="6" t="s">
        <v>20</v>
      </c>
      <c r="D468" s="6" t="s">
        <v>365</v>
      </c>
      <c r="E468" s="6" t="s">
        <v>121</v>
      </c>
      <c r="F468" s="6"/>
      <c r="G468" s="97">
        <f>G469</f>
        <v>3175.44</v>
      </c>
      <c r="H468" s="108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12"/>
      <c r="Y468" s="104"/>
      <c r="Z468" s="97">
        <f>Z469</f>
        <v>2967.051</v>
      </c>
      <c r="AA468" s="191">
        <f t="shared" si="80"/>
        <v>93.4374763812259</v>
      </c>
      <c r="AB468" s="188"/>
    </row>
    <row r="469" spans="1:28" ht="48" outlineLevel="6" thickBot="1">
      <c r="A469" s="60" t="s">
        <v>212</v>
      </c>
      <c r="B469" s="54">
        <v>953</v>
      </c>
      <c r="C469" s="55" t="s">
        <v>20</v>
      </c>
      <c r="D469" s="55" t="s">
        <v>365</v>
      </c>
      <c r="E469" s="55" t="s">
        <v>89</v>
      </c>
      <c r="F469" s="55"/>
      <c r="G469" s="93">
        <v>3175.44</v>
      </c>
      <c r="H469" s="108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12"/>
      <c r="Y469" s="104"/>
      <c r="Z469" s="135">
        <v>2967.051</v>
      </c>
      <c r="AA469" s="191">
        <f t="shared" si="80"/>
        <v>93.4374763812259</v>
      </c>
      <c r="AB469" s="188"/>
    </row>
    <row r="470" spans="1:28" ht="32.25" outlineLevel="6" thickBot="1">
      <c r="A470" s="98" t="s">
        <v>201</v>
      </c>
      <c r="B470" s="52">
        <v>953</v>
      </c>
      <c r="C470" s="53" t="s">
        <v>20</v>
      </c>
      <c r="D470" s="53" t="s">
        <v>366</v>
      </c>
      <c r="E470" s="53" t="s">
        <v>5</v>
      </c>
      <c r="F470" s="53"/>
      <c r="G470" s="94">
        <f>G471</f>
        <v>161.56</v>
      </c>
      <c r="H470" s="108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12"/>
      <c r="Y470" s="104"/>
      <c r="Z470" s="94">
        <f>Z471</f>
        <v>0</v>
      </c>
      <c r="AA470" s="191">
        <f t="shared" si="80"/>
        <v>0</v>
      </c>
      <c r="AB470" s="188"/>
    </row>
    <row r="471" spans="1:28" ht="32.25" outlineLevel="6" thickBot="1">
      <c r="A471" s="5" t="s">
        <v>126</v>
      </c>
      <c r="B471" s="16">
        <v>953</v>
      </c>
      <c r="C471" s="6" t="s">
        <v>20</v>
      </c>
      <c r="D471" s="6" t="s">
        <v>367</v>
      </c>
      <c r="E471" s="6" t="s">
        <v>124</v>
      </c>
      <c r="F471" s="6"/>
      <c r="G471" s="97">
        <f>G472</f>
        <v>161.56</v>
      </c>
      <c r="H471" s="108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12"/>
      <c r="Y471" s="104"/>
      <c r="Z471" s="97">
        <f>Z472</f>
        <v>0</v>
      </c>
      <c r="AA471" s="191">
        <f t="shared" si="80"/>
        <v>0</v>
      </c>
      <c r="AB471" s="188"/>
    </row>
    <row r="472" spans="1:28" ht="32.25" outlineLevel="6" thickBot="1">
      <c r="A472" s="50" t="s">
        <v>127</v>
      </c>
      <c r="B472" s="54">
        <v>953</v>
      </c>
      <c r="C472" s="55" t="s">
        <v>20</v>
      </c>
      <c r="D472" s="55" t="s">
        <v>367</v>
      </c>
      <c r="E472" s="55" t="s">
        <v>125</v>
      </c>
      <c r="F472" s="55"/>
      <c r="G472" s="93">
        <v>161.56</v>
      </c>
      <c r="H472" s="108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12"/>
      <c r="Y472" s="104"/>
      <c r="Z472" s="93">
        <v>0</v>
      </c>
      <c r="AA472" s="191">
        <f t="shared" si="80"/>
        <v>0</v>
      </c>
      <c r="AB472" s="188"/>
    </row>
    <row r="473" spans="1:28" ht="16.5" outlineLevel="6" thickBot="1">
      <c r="A473" s="78" t="s">
        <v>34</v>
      </c>
      <c r="B473" s="13">
        <v>953</v>
      </c>
      <c r="C473" s="27" t="s">
        <v>13</v>
      </c>
      <c r="D473" s="27" t="s">
        <v>271</v>
      </c>
      <c r="E473" s="27" t="s">
        <v>5</v>
      </c>
      <c r="F473" s="27"/>
      <c r="G473" s="99">
        <f>G478+G474</f>
        <v>10967.824</v>
      </c>
      <c r="H473" s="108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12"/>
      <c r="Y473" s="104"/>
      <c r="Z473" s="99">
        <f>Z478+Z474</f>
        <v>6523.119000000001</v>
      </c>
      <c r="AA473" s="191">
        <f t="shared" si="80"/>
        <v>59.475051751377485</v>
      </c>
      <c r="AB473" s="188"/>
    </row>
    <row r="474" spans="1:28" ht="32.25" outlineLevel="6" thickBot="1">
      <c r="A474" s="69" t="s">
        <v>137</v>
      </c>
      <c r="B474" s="14">
        <v>953</v>
      </c>
      <c r="C474" s="9" t="s">
        <v>13</v>
      </c>
      <c r="D474" s="9" t="s">
        <v>272</v>
      </c>
      <c r="E474" s="9" t="s">
        <v>5</v>
      </c>
      <c r="F474" s="27"/>
      <c r="G474" s="92">
        <f>G475</f>
        <v>0</v>
      </c>
      <c r="H474" s="108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12"/>
      <c r="Y474" s="104"/>
      <c r="Z474" s="92">
        <f>Z475</f>
        <v>17.322</v>
      </c>
      <c r="AA474" s="191">
        <v>0</v>
      </c>
      <c r="AB474" s="188"/>
    </row>
    <row r="475" spans="1:28" ht="32.25" outlineLevel="6" thickBot="1">
      <c r="A475" s="69" t="s">
        <v>138</v>
      </c>
      <c r="B475" s="14">
        <v>953</v>
      </c>
      <c r="C475" s="9" t="s">
        <v>13</v>
      </c>
      <c r="D475" s="9" t="s">
        <v>273</v>
      </c>
      <c r="E475" s="9" t="s">
        <v>5</v>
      </c>
      <c r="F475" s="27"/>
      <c r="G475" s="92">
        <f>G476</f>
        <v>0</v>
      </c>
      <c r="H475" s="108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12"/>
      <c r="Y475" s="104"/>
      <c r="Z475" s="92">
        <f>Z476</f>
        <v>17.322</v>
      </c>
      <c r="AA475" s="191">
        <v>0</v>
      </c>
      <c r="AB475" s="188"/>
    </row>
    <row r="476" spans="1:28" ht="16.5" outlineLevel="6" thickBot="1">
      <c r="A476" s="56" t="s">
        <v>143</v>
      </c>
      <c r="B476" s="52">
        <v>953</v>
      </c>
      <c r="C476" s="53" t="s">
        <v>13</v>
      </c>
      <c r="D476" s="53" t="s">
        <v>277</v>
      </c>
      <c r="E476" s="53" t="s">
        <v>5</v>
      </c>
      <c r="F476" s="53"/>
      <c r="G476" s="94">
        <f>G477</f>
        <v>0</v>
      </c>
      <c r="H476" s="108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12"/>
      <c r="Y476" s="104"/>
      <c r="Z476" s="94">
        <f>Z477</f>
        <v>17.322</v>
      </c>
      <c r="AA476" s="191">
        <v>0</v>
      </c>
      <c r="AB476" s="188"/>
    </row>
    <row r="477" spans="1:28" ht="16.5" outlineLevel="6" thickBot="1">
      <c r="A477" s="100" t="s">
        <v>143</v>
      </c>
      <c r="B477" s="133">
        <v>953</v>
      </c>
      <c r="C477" s="134" t="s">
        <v>13</v>
      </c>
      <c r="D477" s="134" t="s">
        <v>277</v>
      </c>
      <c r="E477" s="134" t="s">
        <v>382</v>
      </c>
      <c r="F477" s="134"/>
      <c r="G477" s="135">
        <v>0</v>
      </c>
      <c r="H477" s="138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  <c r="X477" s="151"/>
      <c r="Y477" s="137"/>
      <c r="Z477" s="135">
        <v>17.322</v>
      </c>
      <c r="AA477" s="191">
        <v>0</v>
      </c>
      <c r="AB477" s="188"/>
    </row>
    <row r="478" spans="1:28" ht="16.5" outlineLevel="6" thickBot="1">
      <c r="A478" s="49" t="s">
        <v>249</v>
      </c>
      <c r="B478" s="14">
        <v>953</v>
      </c>
      <c r="C478" s="9" t="s">
        <v>13</v>
      </c>
      <c r="D478" s="9" t="s">
        <v>345</v>
      </c>
      <c r="E478" s="9" t="s">
        <v>5</v>
      </c>
      <c r="F478" s="9"/>
      <c r="G478" s="92">
        <f>G479</f>
        <v>10967.824</v>
      </c>
      <c r="H478" s="108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12"/>
      <c r="Y478" s="104"/>
      <c r="Z478" s="92">
        <f>Z479</f>
        <v>6505.7970000000005</v>
      </c>
      <c r="AA478" s="191">
        <f t="shared" si="80"/>
        <v>59.31711705074771</v>
      </c>
      <c r="AB478" s="188"/>
    </row>
    <row r="479" spans="1:28" ht="32.25" outlineLevel="6" thickBot="1">
      <c r="A479" s="49" t="s">
        <v>201</v>
      </c>
      <c r="B479" s="14">
        <v>953</v>
      </c>
      <c r="C479" s="9" t="s">
        <v>13</v>
      </c>
      <c r="D479" s="9" t="s">
        <v>368</v>
      </c>
      <c r="E479" s="9" t="s">
        <v>5</v>
      </c>
      <c r="F479" s="9"/>
      <c r="G479" s="92">
        <f>G480</f>
        <v>10967.824</v>
      </c>
      <c r="H479" s="108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12"/>
      <c r="Y479" s="104"/>
      <c r="Z479" s="92">
        <f>Z480</f>
        <v>6505.7970000000005</v>
      </c>
      <c r="AA479" s="191">
        <f t="shared" si="80"/>
        <v>59.31711705074771</v>
      </c>
      <c r="AB479" s="188"/>
    </row>
    <row r="480" spans="1:28" ht="32.25" outlineLevel="6" thickBot="1">
      <c r="A480" s="56" t="s">
        <v>144</v>
      </c>
      <c r="B480" s="52">
        <v>953</v>
      </c>
      <c r="C480" s="53" t="s">
        <v>13</v>
      </c>
      <c r="D480" s="53" t="s">
        <v>369</v>
      </c>
      <c r="E480" s="53" t="s">
        <v>5</v>
      </c>
      <c r="F480" s="53"/>
      <c r="G480" s="94">
        <f>G481+G485+G488</f>
        <v>10967.824</v>
      </c>
      <c r="H480" s="108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12"/>
      <c r="Y480" s="104"/>
      <c r="Z480" s="94">
        <f>Z481+Z485+Z488</f>
        <v>6505.7970000000005</v>
      </c>
      <c r="AA480" s="191">
        <f t="shared" si="80"/>
        <v>59.31711705074771</v>
      </c>
      <c r="AB480" s="188"/>
    </row>
    <row r="481" spans="1:28" ht="16.5" outlineLevel="6" thickBot="1">
      <c r="A481" s="5" t="s">
        <v>114</v>
      </c>
      <c r="B481" s="16">
        <v>953</v>
      </c>
      <c r="C481" s="6" t="s">
        <v>13</v>
      </c>
      <c r="D481" s="6" t="s">
        <v>369</v>
      </c>
      <c r="E481" s="6" t="s">
        <v>113</v>
      </c>
      <c r="F481" s="6"/>
      <c r="G481" s="97">
        <f>G482+G483+G484</f>
        <v>8898.924</v>
      </c>
      <c r="H481" s="108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12"/>
      <c r="Y481" s="104"/>
      <c r="Z481" s="97">
        <f>Z482+Z483+Z484</f>
        <v>5753.849</v>
      </c>
      <c r="AA481" s="191">
        <f t="shared" si="80"/>
        <v>64.65780582011938</v>
      </c>
      <c r="AB481" s="188"/>
    </row>
    <row r="482" spans="1:28" ht="16.5" outlineLevel="6" thickBot="1">
      <c r="A482" s="50" t="s">
        <v>267</v>
      </c>
      <c r="B482" s="54">
        <v>953</v>
      </c>
      <c r="C482" s="55" t="s">
        <v>13</v>
      </c>
      <c r="D482" s="55" t="s">
        <v>369</v>
      </c>
      <c r="E482" s="55" t="s">
        <v>115</v>
      </c>
      <c r="F482" s="55"/>
      <c r="G482" s="93">
        <v>7661.729</v>
      </c>
      <c r="H482" s="108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12"/>
      <c r="Y482" s="104"/>
      <c r="Z482" s="135">
        <v>4160.354</v>
      </c>
      <c r="AA482" s="191">
        <f t="shared" si="80"/>
        <v>54.30045881288675</v>
      </c>
      <c r="AB482" s="188"/>
    </row>
    <row r="483" spans="1:28" ht="32.25" outlineLevel="6" thickBot="1">
      <c r="A483" s="50" t="s">
        <v>269</v>
      </c>
      <c r="B483" s="54">
        <v>953</v>
      </c>
      <c r="C483" s="55" t="s">
        <v>13</v>
      </c>
      <c r="D483" s="55" t="s">
        <v>369</v>
      </c>
      <c r="E483" s="55" t="s">
        <v>116</v>
      </c>
      <c r="F483" s="55"/>
      <c r="G483" s="93">
        <v>0</v>
      </c>
      <c r="H483" s="108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12"/>
      <c r="Y483" s="104"/>
      <c r="Z483" s="93">
        <v>0</v>
      </c>
      <c r="AA483" s="191">
        <v>0</v>
      </c>
      <c r="AB483" s="188"/>
    </row>
    <row r="484" spans="1:28" ht="48" outlineLevel="6" thickBot="1">
      <c r="A484" s="50" t="s">
        <v>265</v>
      </c>
      <c r="B484" s="54">
        <v>953</v>
      </c>
      <c r="C484" s="55" t="s">
        <v>13</v>
      </c>
      <c r="D484" s="55" t="s">
        <v>369</v>
      </c>
      <c r="E484" s="55" t="s">
        <v>266</v>
      </c>
      <c r="F484" s="55"/>
      <c r="G484" s="93">
        <v>1237.195</v>
      </c>
      <c r="H484" s="108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12"/>
      <c r="Y484" s="104"/>
      <c r="Z484" s="135">
        <v>1593.495</v>
      </c>
      <c r="AA484" s="191">
        <f t="shared" si="80"/>
        <v>128.79901713149505</v>
      </c>
      <c r="AB484" s="188"/>
    </row>
    <row r="485" spans="1:28" ht="32.25" outlineLevel="6" thickBot="1">
      <c r="A485" s="5" t="s">
        <v>101</v>
      </c>
      <c r="B485" s="16">
        <v>953</v>
      </c>
      <c r="C485" s="6" t="s">
        <v>13</v>
      </c>
      <c r="D485" s="6" t="s">
        <v>369</v>
      </c>
      <c r="E485" s="6" t="s">
        <v>95</v>
      </c>
      <c r="F485" s="6"/>
      <c r="G485" s="97">
        <f>G486+G487</f>
        <v>1975.9</v>
      </c>
      <c r="H485" s="108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12"/>
      <c r="Y485" s="104"/>
      <c r="Z485" s="97">
        <f>Z486+Z487</f>
        <v>747.354</v>
      </c>
      <c r="AA485" s="191">
        <f t="shared" si="80"/>
        <v>37.823472847816184</v>
      </c>
      <c r="AB485" s="188"/>
    </row>
    <row r="486" spans="1:28" ht="32.25" outlineLevel="6" thickBot="1">
      <c r="A486" s="50" t="s">
        <v>102</v>
      </c>
      <c r="B486" s="54">
        <v>953</v>
      </c>
      <c r="C486" s="55" t="s">
        <v>13</v>
      </c>
      <c r="D486" s="55" t="s">
        <v>369</v>
      </c>
      <c r="E486" s="55" t="s">
        <v>96</v>
      </c>
      <c r="F486" s="55"/>
      <c r="G486" s="93">
        <v>0</v>
      </c>
      <c r="H486" s="108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12"/>
      <c r="Y486" s="104"/>
      <c r="Z486" s="93">
        <v>0</v>
      </c>
      <c r="AA486" s="191">
        <v>0</v>
      </c>
      <c r="AB486" s="188"/>
    </row>
    <row r="487" spans="1:28" ht="19.5" customHeight="1" outlineLevel="6" thickBot="1">
      <c r="A487" s="50" t="s">
        <v>103</v>
      </c>
      <c r="B487" s="54">
        <v>953</v>
      </c>
      <c r="C487" s="55" t="s">
        <v>13</v>
      </c>
      <c r="D487" s="55" t="s">
        <v>369</v>
      </c>
      <c r="E487" s="55" t="s">
        <v>97</v>
      </c>
      <c r="F487" s="55"/>
      <c r="G487" s="93">
        <v>1975.9</v>
      </c>
      <c r="H487" s="108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12"/>
      <c r="Y487" s="104"/>
      <c r="Z487" s="135">
        <v>747.354</v>
      </c>
      <c r="AA487" s="191">
        <f t="shared" si="80"/>
        <v>37.823472847816184</v>
      </c>
      <c r="AB487" s="188"/>
    </row>
    <row r="488" spans="1:28" ht="16.5" outlineLevel="6" thickBot="1">
      <c r="A488" s="5" t="s">
        <v>104</v>
      </c>
      <c r="B488" s="16">
        <v>953</v>
      </c>
      <c r="C488" s="6" t="s">
        <v>13</v>
      </c>
      <c r="D488" s="6" t="s">
        <v>369</v>
      </c>
      <c r="E488" s="6" t="s">
        <v>98</v>
      </c>
      <c r="F488" s="6"/>
      <c r="G488" s="97">
        <f>G489+G490+G491</f>
        <v>93</v>
      </c>
      <c r="H488" s="108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12"/>
      <c r="Y488" s="104"/>
      <c r="Z488" s="97">
        <f>Z489+Z490+Z491</f>
        <v>4.594</v>
      </c>
      <c r="AA488" s="191">
        <f t="shared" si="80"/>
        <v>4.93978494623656</v>
      </c>
      <c r="AB488" s="188"/>
    </row>
    <row r="489" spans="1:28" ht="32.25" outlineLevel="6" thickBot="1">
      <c r="A489" s="50" t="s">
        <v>105</v>
      </c>
      <c r="B489" s="54">
        <v>953</v>
      </c>
      <c r="C489" s="55" t="s">
        <v>13</v>
      </c>
      <c r="D489" s="55" t="s">
        <v>369</v>
      </c>
      <c r="E489" s="55" t="s">
        <v>99</v>
      </c>
      <c r="F489" s="55"/>
      <c r="G489" s="93">
        <v>3</v>
      </c>
      <c r="H489" s="102">
        <f aca="true" t="shared" si="81" ref="H489:X489">H492+H503</f>
        <v>0</v>
      </c>
      <c r="I489" s="102">
        <f t="shared" si="81"/>
        <v>0</v>
      </c>
      <c r="J489" s="102">
        <f t="shared" si="81"/>
        <v>0</v>
      </c>
      <c r="K489" s="102">
        <f t="shared" si="81"/>
        <v>0</v>
      </c>
      <c r="L489" s="102">
        <f t="shared" si="81"/>
        <v>0</v>
      </c>
      <c r="M489" s="102">
        <f t="shared" si="81"/>
        <v>0</v>
      </c>
      <c r="N489" s="102">
        <f t="shared" si="81"/>
        <v>0</v>
      </c>
      <c r="O489" s="102">
        <f t="shared" si="81"/>
        <v>0</v>
      </c>
      <c r="P489" s="102">
        <f t="shared" si="81"/>
        <v>0</v>
      </c>
      <c r="Q489" s="102">
        <f t="shared" si="81"/>
        <v>0</v>
      </c>
      <c r="R489" s="102">
        <f t="shared" si="81"/>
        <v>0</v>
      </c>
      <c r="S489" s="102">
        <f t="shared" si="81"/>
        <v>0</v>
      </c>
      <c r="T489" s="102">
        <f t="shared" si="81"/>
        <v>0</v>
      </c>
      <c r="U489" s="102">
        <f t="shared" si="81"/>
        <v>0</v>
      </c>
      <c r="V489" s="102">
        <f t="shared" si="81"/>
        <v>0</v>
      </c>
      <c r="W489" s="102">
        <f t="shared" si="81"/>
        <v>0</v>
      </c>
      <c r="X489" s="113">
        <f t="shared" si="81"/>
        <v>12003.04085</v>
      </c>
      <c r="Y489" s="104" t="e">
        <f>X489/G483*100</f>
        <v>#DIV/0!</v>
      </c>
      <c r="Z489" s="135">
        <v>0.387</v>
      </c>
      <c r="AA489" s="191">
        <f t="shared" si="80"/>
        <v>12.9</v>
      </c>
      <c r="AB489" s="188"/>
    </row>
    <row r="490" spans="1:28" ht="16.5" outlineLevel="6" thickBot="1">
      <c r="A490" s="50" t="s">
        <v>106</v>
      </c>
      <c r="B490" s="54">
        <v>953</v>
      </c>
      <c r="C490" s="55" t="s">
        <v>13</v>
      </c>
      <c r="D490" s="55" t="s">
        <v>369</v>
      </c>
      <c r="E490" s="55" t="s">
        <v>100</v>
      </c>
      <c r="F490" s="55"/>
      <c r="G490" s="93">
        <v>6</v>
      </c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13"/>
      <c r="Y490" s="104"/>
      <c r="Z490" s="135">
        <v>1.832</v>
      </c>
      <c r="AA490" s="191">
        <f t="shared" si="80"/>
        <v>30.533333333333335</v>
      </c>
      <c r="AB490" s="188"/>
    </row>
    <row r="491" spans="1:28" ht="16.5" outlineLevel="6" thickBot="1">
      <c r="A491" s="50" t="s">
        <v>381</v>
      </c>
      <c r="B491" s="54">
        <v>953</v>
      </c>
      <c r="C491" s="55" t="s">
        <v>13</v>
      </c>
      <c r="D491" s="55" t="s">
        <v>369</v>
      </c>
      <c r="E491" s="55" t="s">
        <v>382</v>
      </c>
      <c r="F491" s="55"/>
      <c r="G491" s="93">
        <v>84</v>
      </c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13"/>
      <c r="Y491" s="104"/>
      <c r="Z491" s="135">
        <v>2.375</v>
      </c>
      <c r="AA491" s="191">
        <f t="shared" si="80"/>
        <v>2.8273809523809526</v>
      </c>
      <c r="AB491" s="188"/>
    </row>
    <row r="492" spans="1:28" ht="19.5" outlineLevel="6" thickBot="1">
      <c r="A492" s="66" t="s">
        <v>44</v>
      </c>
      <c r="B492" s="13">
        <v>953</v>
      </c>
      <c r="C492" s="11" t="s">
        <v>43</v>
      </c>
      <c r="D492" s="27" t="s">
        <v>271</v>
      </c>
      <c r="E492" s="11" t="s">
        <v>5</v>
      </c>
      <c r="F492" s="11"/>
      <c r="G492" s="91">
        <f>G494</f>
        <v>3786</v>
      </c>
      <c r="H492" s="105">
        <f aca="true" t="shared" si="82" ref="H492:X493">H493</f>
        <v>0</v>
      </c>
      <c r="I492" s="105">
        <f t="shared" si="82"/>
        <v>0</v>
      </c>
      <c r="J492" s="105">
        <f t="shared" si="82"/>
        <v>0</v>
      </c>
      <c r="K492" s="105">
        <f t="shared" si="82"/>
        <v>0</v>
      </c>
      <c r="L492" s="105">
        <f t="shared" si="82"/>
        <v>0</v>
      </c>
      <c r="M492" s="105">
        <f t="shared" si="82"/>
        <v>0</v>
      </c>
      <c r="N492" s="105">
        <f t="shared" si="82"/>
        <v>0</v>
      </c>
      <c r="O492" s="105">
        <f t="shared" si="82"/>
        <v>0</v>
      </c>
      <c r="P492" s="105">
        <f t="shared" si="82"/>
        <v>0</v>
      </c>
      <c r="Q492" s="105">
        <f t="shared" si="82"/>
        <v>0</v>
      </c>
      <c r="R492" s="105">
        <f t="shared" si="82"/>
        <v>0</v>
      </c>
      <c r="S492" s="105">
        <f t="shared" si="82"/>
        <v>0</v>
      </c>
      <c r="T492" s="105">
        <f t="shared" si="82"/>
        <v>0</v>
      </c>
      <c r="U492" s="105">
        <f t="shared" si="82"/>
        <v>0</v>
      </c>
      <c r="V492" s="105">
        <f t="shared" si="82"/>
        <v>0</v>
      </c>
      <c r="W492" s="105">
        <f t="shared" si="82"/>
        <v>0</v>
      </c>
      <c r="X492" s="114">
        <f t="shared" si="82"/>
        <v>12003.04085</v>
      </c>
      <c r="Y492" s="104">
        <f>X492/G485*100</f>
        <v>607.4720810769775</v>
      </c>
      <c r="Z492" s="91">
        <f>Z494</f>
        <v>2195.405</v>
      </c>
      <c r="AA492" s="191">
        <f t="shared" si="80"/>
        <v>57.98745377707344</v>
      </c>
      <c r="AB492" s="188"/>
    </row>
    <row r="493" spans="1:28" ht="16.5" outlineLevel="6" thickBot="1">
      <c r="A493" s="78" t="s">
        <v>40</v>
      </c>
      <c r="B493" s="13">
        <v>953</v>
      </c>
      <c r="C493" s="27" t="s">
        <v>21</v>
      </c>
      <c r="D493" s="27" t="s">
        <v>271</v>
      </c>
      <c r="E493" s="27" t="s">
        <v>5</v>
      </c>
      <c r="F493" s="27"/>
      <c r="G493" s="99">
        <f>G494</f>
        <v>3786</v>
      </c>
      <c r="H493" s="107">
        <f t="shared" si="82"/>
        <v>0</v>
      </c>
      <c r="I493" s="107">
        <f t="shared" si="82"/>
        <v>0</v>
      </c>
      <c r="J493" s="107">
        <f t="shared" si="82"/>
        <v>0</v>
      </c>
      <c r="K493" s="107">
        <f t="shared" si="82"/>
        <v>0</v>
      </c>
      <c r="L493" s="107">
        <f t="shared" si="82"/>
        <v>0</v>
      </c>
      <c r="M493" s="107">
        <f t="shared" si="82"/>
        <v>0</v>
      </c>
      <c r="N493" s="107">
        <f t="shared" si="82"/>
        <v>0</v>
      </c>
      <c r="O493" s="107">
        <f t="shared" si="82"/>
        <v>0</v>
      </c>
      <c r="P493" s="107">
        <f t="shared" si="82"/>
        <v>0</v>
      </c>
      <c r="Q493" s="107">
        <f t="shared" si="82"/>
        <v>0</v>
      </c>
      <c r="R493" s="107">
        <f t="shared" si="82"/>
        <v>0</v>
      </c>
      <c r="S493" s="107">
        <f t="shared" si="82"/>
        <v>0</v>
      </c>
      <c r="T493" s="107">
        <f t="shared" si="82"/>
        <v>0</v>
      </c>
      <c r="U493" s="107">
        <f t="shared" si="82"/>
        <v>0</v>
      </c>
      <c r="V493" s="107">
        <f t="shared" si="82"/>
        <v>0</v>
      </c>
      <c r="W493" s="107">
        <f t="shared" si="82"/>
        <v>0</v>
      </c>
      <c r="X493" s="115">
        <f t="shared" si="82"/>
        <v>12003.04085</v>
      </c>
      <c r="Y493" s="104" t="e">
        <f>X493/G486*100</f>
        <v>#DIV/0!</v>
      </c>
      <c r="Z493" s="99">
        <f>Z494</f>
        <v>2195.405</v>
      </c>
      <c r="AA493" s="191">
        <f t="shared" si="80"/>
        <v>57.98745377707344</v>
      </c>
      <c r="AB493" s="188"/>
    </row>
    <row r="494" spans="1:28" ht="32.25" outlineLevel="6" thickBot="1">
      <c r="A494" s="69" t="s">
        <v>137</v>
      </c>
      <c r="B494" s="14">
        <v>953</v>
      </c>
      <c r="C494" s="9" t="s">
        <v>21</v>
      </c>
      <c r="D494" s="9" t="s">
        <v>272</v>
      </c>
      <c r="E494" s="9" t="s">
        <v>5</v>
      </c>
      <c r="F494" s="9"/>
      <c r="G494" s="92">
        <f>G495</f>
        <v>3786</v>
      </c>
      <c r="H494" s="110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109"/>
      <c r="X494" s="111">
        <v>12003.04085</v>
      </c>
      <c r="Y494" s="104">
        <f>X494/G487*100</f>
        <v>607.4720810769775</v>
      </c>
      <c r="Z494" s="92">
        <f>Z495</f>
        <v>2195.405</v>
      </c>
      <c r="AA494" s="191">
        <f t="shared" si="80"/>
        <v>57.98745377707344</v>
      </c>
      <c r="AB494" s="188"/>
    </row>
    <row r="495" spans="1:28" ht="32.25" outlineLevel="6" thickBot="1">
      <c r="A495" s="69" t="s">
        <v>138</v>
      </c>
      <c r="B495" s="14">
        <v>953</v>
      </c>
      <c r="C495" s="9" t="s">
        <v>21</v>
      </c>
      <c r="D495" s="9" t="s">
        <v>273</v>
      </c>
      <c r="E495" s="9" t="s">
        <v>5</v>
      </c>
      <c r="F495" s="9"/>
      <c r="G495" s="92">
        <f>G496</f>
        <v>3786</v>
      </c>
      <c r="H495" s="108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12"/>
      <c r="Y495" s="104"/>
      <c r="Z495" s="92">
        <f>Z496</f>
        <v>2195.405</v>
      </c>
      <c r="AA495" s="191">
        <f t="shared" si="80"/>
        <v>57.98745377707344</v>
      </c>
      <c r="AB495" s="188"/>
    </row>
    <row r="496" spans="1:28" ht="63.75" outlineLevel="6" thickBot="1">
      <c r="A496" s="71" t="s">
        <v>202</v>
      </c>
      <c r="B496" s="52">
        <v>953</v>
      </c>
      <c r="C496" s="53" t="s">
        <v>21</v>
      </c>
      <c r="D496" s="53" t="s">
        <v>370</v>
      </c>
      <c r="E496" s="53" t="s">
        <v>5</v>
      </c>
      <c r="F496" s="53"/>
      <c r="G496" s="94">
        <f>G497</f>
        <v>3786</v>
      </c>
      <c r="H496" s="108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12"/>
      <c r="Y496" s="104"/>
      <c r="Z496" s="94">
        <f>Z497</f>
        <v>2195.405</v>
      </c>
      <c r="AA496" s="191">
        <f t="shared" si="80"/>
        <v>57.98745377707344</v>
      </c>
      <c r="AB496" s="188"/>
    </row>
    <row r="497" spans="1:28" ht="32.25" outlineLevel="6" thickBot="1">
      <c r="A497" s="5" t="s">
        <v>126</v>
      </c>
      <c r="B497" s="16">
        <v>953</v>
      </c>
      <c r="C497" s="6" t="s">
        <v>21</v>
      </c>
      <c r="D497" s="6" t="s">
        <v>370</v>
      </c>
      <c r="E497" s="6" t="s">
        <v>124</v>
      </c>
      <c r="F497" s="6"/>
      <c r="G497" s="97">
        <f>G498</f>
        <v>3786</v>
      </c>
      <c r="H497" s="108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12"/>
      <c r="Y497" s="104"/>
      <c r="Z497" s="97">
        <f>Z498</f>
        <v>2195.405</v>
      </c>
      <c r="AA497" s="191">
        <f t="shared" si="80"/>
        <v>57.98745377707344</v>
      </c>
      <c r="AB497" s="188"/>
    </row>
    <row r="498" spans="1:28" ht="31.5" outlineLevel="6">
      <c r="A498" s="50" t="s">
        <v>127</v>
      </c>
      <c r="B498" s="54">
        <v>953</v>
      </c>
      <c r="C498" s="55" t="s">
        <v>21</v>
      </c>
      <c r="D498" s="55" t="s">
        <v>370</v>
      </c>
      <c r="E498" s="55" t="s">
        <v>125</v>
      </c>
      <c r="F498" s="55"/>
      <c r="G498" s="193">
        <v>3786</v>
      </c>
      <c r="H498" s="194"/>
      <c r="I498" s="195"/>
      <c r="J498" s="195"/>
      <c r="K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5"/>
      <c r="W498" s="195"/>
      <c r="X498" s="196"/>
      <c r="Y498" s="197"/>
      <c r="Z498" s="198">
        <v>2195.405</v>
      </c>
      <c r="AA498" s="191">
        <f t="shared" si="80"/>
        <v>57.98745377707344</v>
      </c>
      <c r="AB498" s="188"/>
    </row>
    <row r="499" spans="1:27" ht="18.75" outlineLevel="6">
      <c r="A499" s="32" t="s">
        <v>22</v>
      </c>
      <c r="B499" s="32"/>
      <c r="C499" s="32"/>
      <c r="D499" s="32"/>
      <c r="E499" s="32"/>
      <c r="F499" s="32"/>
      <c r="G499" s="203">
        <f>G385+G10</f>
        <v>610212.831</v>
      </c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204"/>
      <c r="Y499" s="205"/>
      <c r="Z499" s="203">
        <f>Z385+Z10</f>
        <v>313966.744</v>
      </c>
      <c r="AA499" s="206">
        <f t="shared" si="80"/>
        <v>51.45200625910798</v>
      </c>
    </row>
    <row r="500" spans="1:25" ht="16.5" outlineLevel="6" thickBot="1">
      <c r="A500" s="1"/>
      <c r="B500" s="17"/>
      <c r="C500" s="1"/>
      <c r="D500" s="1"/>
      <c r="E500" s="1"/>
      <c r="F500" s="1"/>
      <c r="G500" s="1"/>
      <c r="H500" s="199"/>
      <c r="I500" s="200"/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200"/>
      <c r="U500" s="200"/>
      <c r="V500" s="200"/>
      <c r="W500" s="200"/>
      <c r="X500" s="201"/>
      <c r="Y500" s="202"/>
    </row>
    <row r="501" spans="1:25" ht="16.5" outlineLevel="6" thickBot="1">
      <c r="A501" s="3"/>
      <c r="B501" s="3"/>
      <c r="C501" s="3"/>
      <c r="D501" s="3"/>
      <c r="E501" s="3"/>
      <c r="F501" s="3"/>
      <c r="G501" s="3"/>
      <c r="H501" s="36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45"/>
      <c r="Y501" s="40"/>
    </row>
    <row r="502" spans="8:25" ht="16.5" outlineLevel="6" thickBot="1">
      <c r="H502" s="36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45"/>
      <c r="Y502" s="40"/>
    </row>
    <row r="503" spans="8:25" ht="16.5" outlineLevel="6" thickBot="1">
      <c r="H503" s="23">
        <f aca="true" t="shared" si="83" ref="H503:X503">H504</f>
        <v>0</v>
      </c>
      <c r="I503" s="23">
        <f t="shared" si="83"/>
        <v>0</v>
      </c>
      <c r="J503" s="23">
        <f t="shared" si="83"/>
        <v>0</v>
      </c>
      <c r="K503" s="23">
        <f t="shared" si="83"/>
        <v>0</v>
      </c>
      <c r="L503" s="23">
        <f t="shared" si="83"/>
        <v>0</v>
      </c>
      <c r="M503" s="23">
        <f t="shared" si="83"/>
        <v>0</v>
      </c>
      <c r="N503" s="23">
        <f t="shared" si="83"/>
        <v>0</v>
      </c>
      <c r="O503" s="23">
        <f t="shared" si="83"/>
        <v>0</v>
      </c>
      <c r="P503" s="23">
        <f t="shared" si="83"/>
        <v>0</v>
      </c>
      <c r="Q503" s="23">
        <f t="shared" si="83"/>
        <v>0</v>
      </c>
      <c r="R503" s="23">
        <f t="shared" si="83"/>
        <v>0</v>
      </c>
      <c r="S503" s="23">
        <f t="shared" si="83"/>
        <v>0</v>
      </c>
      <c r="T503" s="23">
        <f t="shared" si="83"/>
        <v>0</v>
      </c>
      <c r="U503" s="23">
        <f t="shared" si="83"/>
        <v>0</v>
      </c>
      <c r="V503" s="23">
        <f t="shared" si="83"/>
        <v>0</v>
      </c>
      <c r="W503" s="23">
        <f t="shared" si="83"/>
        <v>0</v>
      </c>
      <c r="X503" s="44">
        <f t="shared" si="83"/>
        <v>0</v>
      </c>
      <c r="Y503" s="40">
        <v>0</v>
      </c>
    </row>
    <row r="504" spans="8:25" ht="15.75" outlineLevel="6">
      <c r="H504" s="19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29"/>
      <c r="X504" s="43">
        <v>0</v>
      </c>
      <c r="Y504" s="40">
        <v>0</v>
      </c>
    </row>
    <row r="505" spans="8:25" ht="18.75">
      <c r="H505" s="26" t="e">
        <f>#REF!+#REF!+H391+H10</f>
        <v>#REF!</v>
      </c>
      <c r="I505" s="26" t="e">
        <f>#REF!+#REF!+I391+I10</f>
        <v>#REF!</v>
      </c>
      <c r="J505" s="26" t="e">
        <f>#REF!+#REF!+J391+J10</f>
        <v>#REF!</v>
      </c>
      <c r="K505" s="26" t="e">
        <f>#REF!+#REF!+K391+K10</f>
        <v>#REF!</v>
      </c>
      <c r="L505" s="26" t="e">
        <f>#REF!+#REF!+L391+L10</f>
        <v>#REF!</v>
      </c>
      <c r="M505" s="26" t="e">
        <f>#REF!+#REF!+M391+M10</f>
        <v>#REF!</v>
      </c>
      <c r="N505" s="26" t="e">
        <f>#REF!+#REF!+N391+N10</f>
        <v>#REF!</v>
      </c>
      <c r="O505" s="26" t="e">
        <f>#REF!+#REF!+O391+O10</f>
        <v>#REF!</v>
      </c>
      <c r="P505" s="26" t="e">
        <f>#REF!+#REF!+P391+P10</f>
        <v>#REF!</v>
      </c>
      <c r="Q505" s="26" t="e">
        <f>#REF!+#REF!+Q391+Q10</f>
        <v>#REF!</v>
      </c>
      <c r="R505" s="26" t="e">
        <f>#REF!+#REF!+R391+R10</f>
        <v>#REF!</v>
      </c>
      <c r="S505" s="26" t="e">
        <f>#REF!+#REF!+S391+S10</f>
        <v>#REF!</v>
      </c>
      <c r="T505" s="26" t="e">
        <f>#REF!+#REF!+T391+T10</f>
        <v>#REF!</v>
      </c>
      <c r="U505" s="26" t="e">
        <f>#REF!+#REF!+U391+U10</f>
        <v>#REF!</v>
      </c>
      <c r="V505" s="26" t="e">
        <f>#REF!+#REF!+V391+V10</f>
        <v>#REF!</v>
      </c>
      <c r="W505" s="26" t="e">
        <f>#REF!+#REF!+W391+W10</f>
        <v>#REF!</v>
      </c>
      <c r="X505" s="46" t="e">
        <f>#REF!+#REF!+X391+X10</f>
        <v>#REF!</v>
      </c>
      <c r="Y505" s="37" t="e">
        <f>X505/G499*100</f>
        <v>#REF!</v>
      </c>
    </row>
    <row r="506" spans="8:23" ht="15.75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8:23" ht="15.75"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</sheetData>
  <sheetProtection/>
  <autoFilter ref="A9:AA499"/>
  <mergeCells count="5">
    <mergeCell ref="A7:V7"/>
    <mergeCell ref="A6:V6"/>
    <mergeCell ref="B2:F2"/>
    <mergeCell ref="B3:F3"/>
    <mergeCell ref="B4:F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4" r:id="rId1"/>
  <rowBreaks count="1" manualBreakCount="1">
    <brk id="457" max="26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TaranenkoIU</dc:creator>
  <cp:keywords/>
  <dc:description/>
  <cp:lastModifiedBy>comp-4</cp:lastModifiedBy>
  <cp:lastPrinted>2015-08-26T23:20:48Z</cp:lastPrinted>
  <dcterms:created xsi:type="dcterms:W3CDTF">2008-11-11T04:53:42Z</dcterms:created>
  <dcterms:modified xsi:type="dcterms:W3CDTF">2017-08-24T22:41:03Z</dcterms:modified>
  <cp:category/>
  <cp:version/>
  <cp:contentType/>
  <cp:contentStatus/>
</cp:coreProperties>
</file>